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130" i="1" l="1"/>
  <c r="H130" i="1" s="1"/>
  <c r="F130" i="1"/>
  <c r="D130" i="1"/>
  <c r="C130" i="1"/>
  <c r="E130" i="1" s="1"/>
  <c r="H129" i="1"/>
  <c r="E129" i="1"/>
  <c r="H128" i="1"/>
  <c r="E128" i="1"/>
  <c r="H127" i="1"/>
  <c r="E127" i="1"/>
  <c r="H126" i="1"/>
  <c r="E126" i="1"/>
  <c r="G117" i="1"/>
  <c r="H117" i="1" s="1"/>
  <c r="F117" i="1"/>
  <c r="D117" i="1"/>
  <c r="E117" i="1" s="1"/>
  <c r="C117" i="1"/>
  <c r="K106" i="1"/>
  <c r="K105" i="1"/>
  <c r="K104" i="1"/>
  <c r="K103" i="1"/>
  <c r="K102" i="1"/>
  <c r="K101" i="1"/>
  <c r="K100" i="1"/>
  <c r="K99" i="1"/>
  <c r="K98" i="1"/>
  <c r="O94" i="1"/>
  <c r="N94" i="1"/>
  <c r="H94" i="1"/>
  <c r="G94" i="1"/>
  <c r="O93" i="1"/>
  <c r="N93" i="1"/>
  <c r="H93" i="1"/>
  <c r="G93" i="1"/>
  <c r="O92" i="1"/>
  <c r="N92" i="1"/>
  <c r="H92" i="1"/>
  <c r="G92" i="1"/>
  <c r="O91" i="1"/>
  <c r="N91" i="1"/>
  <c r="H91" i="1"/>
  <c r="G91" i="1"/>
  <c r="O90" i="1"/>
  <c r="N90" i="1"/>
  <c r="H90" i="1"/>
  <c r="G90" i="1"/>
  <c r="O89" i="1"/>
  <c r="N89" i="1"/>
  <c r="H89" i="1"/>
  <c r="G89" i="1"/>
  <c r="O88" i="1"/>
  <c r="N88" i="1"/>
  <c r="H88" i="1"/>
  <c r="G88" i="1"/>
  <c r="O87" i="1"/>
  <c r="N87" i="1"/>
  <c r="H87" i="1"/>
  <c r="G87" i="1"/>
  <c r="O86" i="1"/>
  <c r="N86" i="1"/>
  <c r="H86" i="1"/>
  <c r="G86" i="1"/>
  <c r="O85" i="1"/>
  <c r="N85" i="1"/>
  <c r="H85" i="1"/>
  <c r="G85" i="1"/>
  <c r="O84" i="1"/>
  <c r="N84" i="1"/>
  <c r="H84" i="1"/>
  <c r="G84" i="1"/>
  <c r="O83" i="1"/>
  <c r="N83" i="1"/>
  <c r="H83" i="1"/>
  <c r="G83" i="1"/>
  <c r="O82" i="1"/>
  <c r="N82" i="1"/>
  <c r="H82" i="1"/>
  <c r="G82" i="1"/>
  <c r="O81" i="1"/>
  <c r="N81" i="1"/>
  <c r="H81" i="1"/>
  <c r="G81" i="1"/>
  <c r="O80" i="1"/>
  <c r="N80" i="1"/>
  <c r="H80" i="1"/>
  <c r="G80" i="1"/>
  <c r="H79" i="1"/>
  <c r="G79" i="1"/>
  <c r="O78" i="1"/>
  <c r="N78" i="1"/>
  <c r="H78" i="1"/>
  <c r="G78" i="1"/>
  <c r="O77" i="1"/>
  <c r="N77" i="1"/>
  <c r="H77" i="1"/>
  <c r="G77" i="1"/>
  <c r="O76" i="1"/>
  <c r="N76" i="1"/>
  <c r="H76" i="1"/>
  <c r="G76" i="1"/>
  <c r="O75" i="1"/>
  <c r="N75" i="1"/>
  <c r="F75" i="1"/>
  <c r="H75" i="1" s="1"/>
  <c r="E75" i="1"/>
  <c r="G75" i="1" s="1"/>
  <c r="K36" i="1"/>
  <c r="H36" i="1"/>
  <c r="M35" i="1"/>
  <c r="K33" i="1"/>
  <c r="H33" i="1"/>
  <c r="M32" i="1"/>
  <c r="M31" i="1"/>
  <c r="K29" i="1"/>
  <c r="H29" i="1"/>
  <c r="M28" i="1"/>
  <c r="M27" i="1"/>
  <c r="M26" i="1"/>
  <c r="M25" i="1"/>
  <c r="K23" i="1"/>
  <c r="H23" i="1"/>
  <c r="M22" i="1"/>
  <c r="K20" i="1"/>
  <c r="H20" i="1"/>
  <c r="M19" i="1"/>
  <c r="M18" i="1"/>
  <c r="N6" i="1"/>
  <c r="M6" i="1"/>
  <c r="H6" i="1"/>
  <c r="G6" i="1"/>
  <c r="M36" i="1" l="1"/>
  <c r="H37" i="1"/>
  <c r="M23" i="1"/>
  <c r="K37" i="1"/>
  <c r="M33" i="1"/>
  <c r="M29" i="1"/>
  <c r="M37" i="1" l="1"/>
</calcChain>
</file>

<file path=xl/sharedStrings.xml><?xml version="1.0" encoding="utf-8"?>
<sst xmlns="http://schemas.openxmlformats.org/spreadsheetml/2006/main" count="259" uniqueCount="139">
  <si>
    <t>Всего</t>
  </si>
  <si>
    <t>кол-во проб</t>
  </si>
  <si>
    <t>Кол-во исследований</t>
  </si>
  <si>
    <t>Положительные исследования</t>
  </si>
  <si>
    <t>% положит к пробам</t>
  </si>
  <si>
    <t>% положит к исследован</t>
  </si>
  <si>
    <t>Положительные пробы</t>
  </si>
  <si>
    <t>Продукция</t>
  </si>
  <si>
    <t>Показатель</t>
  </si>
  <si>
    <t>Исследовано проб</t>
  </si>
  <si>
    <t>Кол-во положительных исследований</t>
  </si>
  <si>
    <t>% обнаружений к поступившим пробам</t>
  </si>
  <si>
    <t>Молочные продукты</t>
  </si>
  <si>
    <t>Молоко</t>
  </si>
  <si>
    <t>Яйцо</t>
  </si>
  <si>
    <t>ИТОГО</t>
  </si>
  <si>
    <t>Токсичные элементы</t>
  </si>
  <si>
    <t>Корма</t>
  </si>
  <si>
    <t>Ртуть</t>
  </si>
  <si>
    <t>Мясная продукция</t>
  </si>
  <si>
    <t>Фальсификация молочных продуктов</t>
  </si>
  <si>
    <t>Стерины</t>
  </si>
  <si>
    <t>ВСЕГО</t>
  </si>
  <si>
    <t>Показатели</t>
  </si>
  <si>
    <t>Количество</t>
  </si>
  <si>
    <t>ВСЕГО:</t>
  </si>
  <si>
    <t>Анализ положительных в разрезе объектов испытаний</t>
  </si>
  <si>
    <t>Виды продукции</t>
  </si>
  <si>
    <t>Кол-во проб</t>
  </si>
  <si>
    <t>% положительных</t>
  </si>
  <si>
    <t>к пробам</t>
  </si>
  <si>
    <t>к исследованиям</t>
  </si>
  <si>
    <t>Расшифровка</t>
  </si>
  <si>
    <t>Мясо говядина</t>
  </si>
  <si>
    <t>Мясо свинина</t>
  </si>
  <si>
    <t>Мясо птицы</t>
  </si>
  <si>
    <t>Мясо баранина</t>
  </si>
  <si>
    <t>Мясо конина</t>
  </si>
  <si>
    <t>Мясо кролика</t>
  </si>
  <si>
    <t>_</t>
  </si>
  <si>
    <t>Рыба, рыбопродукция, аквакультура РФ</t>
  </si>
  <si>
    <t>Рыба естественных водоемов</t>
  </si>
  <si>
    <t>Рыба импорт</t>
  </si>
  <si>
    <t>Нерыбные объекты промысла импорт</t>
  </si>
  <si>
    <t>Нерыбные объекты промысла аквакультура</t>
  </si>
  <si>
    <t>Нерыбныеи объекты промысла естественные</t>
  </si>
  <si>
    <t>Ртуть - 1</t>
  </si>
  <si>
    <t>Мёд</t>
  </si>
  <si>
    <t>Анализ по обнаружениям в пищевых продуктах и кормах в разрезе субъектов</t>
  </si>
  <si>
    <t>% обнаружений</t>
  </si>
  <si>
    <t>Субъект, где обнаружен показатель</t>
  </si>
  <si>
    <t>Кол-во положительных проб</t>
  </si>
  <si>
    <t>Краснодарский край - 1</t>
  </si>
  <si>
    <t>Анализ выполнения Плана проведения испытаний (исследований) по качеству и безопасности подконтрольных государственному ветеринарному  контролю (надзору) товаров на территории Российской Федерации</t>
  </si>
  <si>
    <t>Хинолоны</t>
  </si>
  <si>
    <t>Молочная продукция</t>
  </si>
  <si>
    <t>Сульфаниламиды</t>
  </si>
  <si>
    <t>ЖКС</t>
  </si>
  <si>
    <t>Сорбиновая кислота</t>
  </si>
  <si>
    <t>Кокцидиостатики</t>
  </si>
  <si>
    <t>Республика Крым - 1</t>
  </si>
  <si>
    <t>Остатки ветпрепаратов:</t>
  </si>
  <si>
    <t>Тетрациклиновая группа</t>
  </si>
  <si>
    <t>Жирно-кислотный состав</t>
  </si>
  <si>
    <t>Бензойная кислота</t>
  </si>
  <si>
    <t>Фальсификация мясных продуктов:</t>
  </si>
  <si>
    <t>Гистологическая идентификация состава</t>
  </si>
  <si>
    <t>Микробиологические показатели:</t>
  </si>
  <si>
    <t>Остатки лекарственных средств</t>
  </si>
  <si>
    <t>Фальсификация мясной продукции</t>
  </si>
  <si>
    <t>Молочна продукция</t>
  </si>
  <si>
    <t>январь-март 2023</t>
  </si>
  <si>
    <t>Тетрациклиновая группа - 1,
Кокцидиостатики - 2</t>
  </si>
  <si>
    <t>Хинолоны-2,
Антигельминтики - 2,
Гистология - 7</t>
  </si>
  <si>
    <t>Хинолоны - 1</t>
  </si>
  <si>
    <t>Кокцидиостатики -1</t>
  </si>
  <si>
    <t>Амфениколы - 2,
Пенициллиновая группа - 1,
Сульфаниламиды-1, 
ЖКС-3, Сорбиновая кислота-3, Стерины-10</t>
  </si>
  <si>
    <t>3 месяца 2023 г.</t>
  </si>
  <si>
    <t>Антигельминтики</t>
  </si>
  <si>
    <t>Амфениколы</t>
  </si>
  <si>
    <t>Пенициллиновая группа</t>
  </si>
  <si>
    <t>13 (35,1%)</t>
  </si>
  <si>
    <t>16 (43,24%)</t>
  </si>
  <si>
    <t>7 (18,92%)</t>
  </si>
  <si>
    <t>1 (2,7%)</t>
  </si>
  <si>
    <t>Краснодарский край - 2</t>
  </si>
  <si>
    <t>2023 (январь-март)</t>
  </si>
  <si>
    <t>2024 (январь-март)</t>
  </si>
  <si>
    <t>За отчетный период 2024 поступило 514 пробы, проведено 2505 исследований, положительных выявлений – 20, положительных проб - 29.</t>
  </si>
  <si>
    <t>За отчетный период 2023 г поступило 612 пробы, проведено 2729 исследований, положительных выявлений – 37, положительных проб - 31.</t>
  </si>
  <si>
    <t>Сводная таблица по обнаружениям: 3 месяца 2024</t>
  </si>
  <si>
    <t>Микробиологические показатели</t>
  </si>
  <si>
    <t>БГКП</t>
  </si>
  <si>
    <t>Кадмий</t>
  </si>
  <si>
    <t>Структура положительных выявлений за 3 мес. 2023-2024 гг</t>
  </si>
  <si>
    <t>3 месяца 2024 г.</t>
  </si>
  <si>
    <t>37 (100%)</t>
  </si>
  <si>
    <t>29 (100%)</t>
  </si>
  <si>
    <t>1 (3,45%)</t>
  </si>
  <si>
    <t>18 (62,07%)</t>
  </si>
  <si>
    <t>5 (17,24%)</t>
  </si>
  <si>
    <t>4 (13,79 %)</t>
  </si>
  <si>
    <t>январь-март 2024</t>
  </si>
  <si>
    <t>Тетрациклиновая группа -1 (Окситетрациклин-1 в колбасных изделиях);
Гистология -5</t>
  </si>
  <si>
    <t>Продукция из рыбы (РФ)</t>
  </si>
  <si>
    <t>Стерины -9 
ЖКС - 5
Сорбиновая кислота - 3
Бензойная кислота - 1</t>
  </si>
  <si>
    <t xml:space="preserve">БГКП-2 </t>
  </si>
  <si>
    <t xml:space="preserve">Кадмий - 1 </t>
  </si>
  <si>
    <t>Гистология</t>
  </si>
  <si>
    <t>Краснодарский край - 2
Республика Крым -1 
г. Севастополь - 2</t>
  </si>
  <si>
    <t>Республика Крым -1</t>
  </si>
  <si>
    <t>Республика Крым -4
г. Севастополь - 1
Краснодарский край - 3
Республика Адыгея - 1</t>
  </si>
  <si>
    <t>Краснодарский край - 2
Республика Адыгея - 1
г. Севастополь - 1
Республика Крым - 1</t>
  </si>
  <si>
    <t>г. Севастополь - 1
Республика Крым - 1
Краснодарский край - 1</t>
  </si>
  <si>
    <t>Информация о выявлении фальсификаций мясной продукции за 3 мес. 2024  год.</t>
  </si>
  <si>
    <t>Регион отбора</t>
  </si>
  <si>
    <t>Количество проб всего</t>
  </si>
  <si>
    <t>Количество положительных проб</t>
  </si>
  <si>
    <t>% выявляемости от проб</t>
  </si>
  <si>
    <t>Количество исследований всего</t>
  </si>
  <si>
    <t>Количество положительных исследований</t>
  </si>
  <si>
    <t>% выявляемости от исследований</t>
  </si>
  <si>
    <t>Наименование положительного результата</t>
  </si>
  <si>
    <t>В рамках мониторинга Пищевой безопасности и госзадания</t>
  </si>
  <si>
    <t>Краснодарский край</t>
  </si>
  <si>
    <t>Гистология – 2;</t>
  </si>
  <si>
    <t>Республика Адыгея</t>
  </si>
  <si>
    <t>Республика Крым</t>
  </si>
  <si>
    <t xml:space="preserve">Гистология – 1;
</t>
  </si>
  <si>
    <t>г. Севастополь</t>
  </si>
  <si>
    <t xml:space="preserve">Гистология – 2;
</t>
  </si>
  <si>
    <t>ИТОГО:</t>
  </si>
  <si>
    <t xml:space="preserve">Гистология – 5; 
</t>
  </si>
  <si>
    <t>Фальсификация молочной продукции в разрезе субъектов за 3 месяца 2024 года</t>
  </si>
  <si>
    <t>Стерины - 3; 
ЖКС -2;
Сорбиновая кислота -1</t>
  </si>
  <si>
    <t>Стерины - 1; 
ЖКС -1</t>
  </si>
  <si>
    <t xml:space="preserve">
Стерины - 4;
ЖКС - 1;
Сорбиновая кислота -1;
Бензойная кислота -1
</t>
  </si>
  <si>
    <t>Стерины - 1; 
ЖКС -1;
Сорбиновая кислота - 1</t>
  </si>
  <si>
    <t xml:space="preserve">
Стерины - 9;
ЖКС - 5;
Сорбиновая кислота - 3;
Бензойная кислота - 1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</si>
</sst>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2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Calibri"/>
      <family val="2"/>
      <scheme val="minor"/>
    </font>
    <font>
      <b/>
      <sz val="14"/>
      <name val="Calibri"/>
      <family val="2"/>
      <charset val="204"/>
      <scheme val="minor"/>
    </font>
    <font>
      <i/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32">
    <xf numFmtId="0" fontId="0" fillId="0" borderId="0" xfId="0"/>
    <xf numFmtId="0" fontId="3" fillId="0" borderId="0" xfId="0" applyFont="1"/>
    <xf numFmtId="0" fontId="2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0" xfId="0" applyFont="1" applyBorder="1"/>
    <xf numFmtId="0" fontId="4" fillId="0" borderId="0" xfId="0" applyFont="1"/>
    <xf numFmtId="0" fontId="2" fillId="0" borderId="1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3" fillId="0" borderId="0" xfId="0" applyFont="1" applyBorder="1" applyAlignment="1">
      <alignment vertical="center" wrapText="1"/>
    </xf>
    <xf numFmtId="164" fontId="3" fillId="0" borderId="0" xfId="0" applyNumberFormat="1" applyFont="1" applyBorder="1" applyAlignment="1">
      <alignment vertical="center" wrapText="1"/>
    </xf>
    <xf numFmtId="0" fontId="6" fillId="0" borderId="0" xfId="0" applyFont="1"/>
    <xf numFmtId="0" fontId="6" fillId="0" borderId="0" xfId="0" applyFont="1" applyAlignment="1"/>
    <xf numFmtId="0" fontId="7" fillId="0" borderId="0" xfId="0" applyFont="1"/>
    <xf numFmtId="2" fontId="2" fillId="0" borderId="1" xfId="0" applyNumberFormat="1" applyFont="1" applyBorder="1" applyAlignment="1">
      <alignment vertical="center" wrapText="1"/>
    </xf>
    <xf numFmtId="2" fontId="2" fillId="0" borderId="1" xfId="0" applyNumberFormat="1" applyFont="1" applyBorder="1" applyAlignment="1">
      <alignment wrapText="1"/>
    </xf>
    <xf numFmtId="2" fontId="4" fillId="0" borderId="1" xfId="0" applyNumberFormat="1" applyFont="1" applyBorder="1" applyAlignment="1">
      <alignment vertical="center" wrapText="1"/>
    </xf>
    <xf numFmtId="0" fontId="4" fillId="0" borderId="0" xfId="0" applyFont="1" applyBorder="1" applyAlignment="1"/>
    <xf numFmtId="0" fontId="3" fillId="0" borderId="0" xfId="0" applyFont="1" applyBorder="1"/>
    <xf numFmtId="0" fontId="1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164" fontId="2" fillId="0" borderId="2" xfId="0" applyNumberFormat="1" applyFont="1" applyBorder="1" applyAlignment="1">
      <alignment horizontal="center"/>
    </xf>
    <xf numFmtId="164" fontId="2" fillId="0" borderId="4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164" fontId="4" fillId="0" borderId="2" xfId="0" applyNumberFormat="1" applyFont="1" applyBorder="1" applyAlignment="1">
      <alignment horizontal="center"/>
    </xf>
    <xf numFmtId="164" fontId="4" fillId="0" borderId="4" xfId="0" applyNumberFormat="1" applyFont="1" applyBorder="1" applyAlignment="1">
      <alignment horizontal="center"/>
    </xf>
    <xf numFmtId="0" fontId="4" fillId="0" borderId="8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9" fillId="0" borderId="3" xfId="0" applyFont="1" applyBorder="1" applyAlignment="1">
      <alignment horizontal="center" wrapText="1"/>
    </xf>
    <xf numFmtId="0" fontId="9" fillId="0" borderId="4" xfId="0" applyFont="1" applyBorder="1" applyAlignment="1">
      <alignment horizontal="center" wrapText="1"/>
    </xf>
    <xf numFmtId="0" fontId="9" fillId="0" borderId="2" xfId="0" applyFont="1" applyBorder="1" applyAlignment="1">
      <alignment horizontal="center" wrapText="1"/>
    </xf>
    <xf numFmtId="0" fontId="6" fillId="0" borderId="14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0" fontId="6" fillId="0" borderId="2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justify" wrapText="1"/>
    </xf>
    <xf numFmtId="16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4" fillId="0" borderId="0" xfId="0" applyFont="1" applyAlignment="1">
      <alignment horizontal="left" wrapText="1"/>
    </xf>
    <xf numFmtId="0" fontId="2" fillId="0" borderId="0" xfId="0" applyFont="1" applyAlignment="1">
      <alignment horizontal="center"/>
    </xf>
    <xf numFmtId="0" fontId="5" fillId="0" borderId="0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8" fillId="0" borderId="0" xfId="0" applyFont="1" applyAlignment="1">
      <alignment horizontal="left" wrapText="1"/>
    </xf>
    <xf numFmtId="49" fontId="2" fillId="0" borderId="2" xfId="0" applyNumberFormat="1" applyFont="1" applyBorder="1" applyAlignment="1">
      <alignment horizontal="center" wrapText="1"/>
    </xf>
    <xf numFmtId="49" fontId="2" fillId="0" borderId="3" xfId="0" applyNumberFormat="1" applyFont="1" applyBorder="1" applyAlignment="1">
      <alignment horizontal="center" wrapText="1"/>
    </xf>
    <xf numFmtId="49" fontId="2" fillId="0" borderId="4" xfId="0" applyNumberFormat="1" applyFont="1" applyBorder="1" applyAlignment="1">
      <alignment horizontal="center" wrapText="1"/>
    </xf>
    <xf numFmtId="164" fontId="2" fillId="0" borderId="1" xfId="0" applyNumberFormat="1" applyFont="1" applyBorder="1" applyAlignment="1">
      <alignment horizontal="center" vertical="justify" wrapText="1"/>
    </xf>
    <xf numFmtId="0" fontId="2" fillId="0" borderId="1" xfId="0" applyFont="1" applyBorder="1" applyAlignment="1">
      <alignment horizontal="center" vertical="justify" wrapText="1"/>
    </xf>
    <xf numFmtId="0" fontId="4" fillId="0" borderId="2" xfId="0" applyFont="1" applyBorder="1" applyAlignment="1">
      <alignment horizontal="center" vertical="justify" wrapText="1"/>
    </xf>
    <xf numFmtId="0" fontId="4" fillId="0" borderId="3" xfId="0" applyFont="1" applyBorder="1" applyAlignment="1">
      <alignment horizontal="center" vertical="justify" wrapText="1"/>
    </xf>
    <xf numFmtId="0" fontId="4" fillId="0" borderId="4" xfId="0" applyFont="1" applyBorder="1" applyAlignment="1">
      <alignment horizontal="center" vertical="justify" wrapText="1"/>
    </xf>
    <xf numFmtId="164" fontId="4" fillId="0" borderId="2" xfId="0" applyNumberFormat="1" applyFont="1" applyBorder="1" applyAlignment="1">
      <alignment horizontal="center" vertical="center" wrapText="1"/>
    </xf>
    <xf numFmtId="164" fontId="4" fillId="0" borderId="4" xfId="0" applyNumberFormat="1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wrapText="1"/>
    </xf>
    <xf numFmtId="0" fontId="4" fillId="0" borderId="14" xfId="0" applyFont="1" applyBorder="1" applyAlignment="1">
      <alignment horizontal="center" wrapText="1"/>
    </xf>
    <xf numFmtId="0" fontId="4" fillId="0" borderId="9" xfId="0" applyFont="1" applyBorder="1" applyAlignment="1">
      <alignment horizontal="center" wrapText="1"/>
    </xf>
    <xf numFmtId="0" fontId="4" fillId="0" borderId="10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164" fontId="4" fillId="0" borderId="8" xfId="0" applyNumberFormat="1" applyFont="1" applyBorder="1" applyAlignment="1">
      <alignment horizontal="center"/>
    </xf>
    <xf numFmtId="164" fontId="4" fillId="0" borderId="9" xfId="0" applyNumberFormat="1" applyFont="1" applyBorder="1" applyAlignment="1">
      <alignment horizontal="center"/>
    </xf>
    <xf numFmtId="164" fontId="4" fillId="0" borderId="10" xfId="0" applyNumberFormat="1" applyFont="1" applyBorder="1" applyAlignment="1">
      <alignment horizontal="center"/>
    </xf>
    <xf numFmtId="164" fontId="4" fillId="0" borderId="11" xfId="0" applyNumberFormat="1" applyFont="1" applyBorder="1" applyAlignment="1">
      <alignment horizontal="center"/>
    </xf>
    <xf numFmtId="0" fontId="9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top" wrapText="1"/>
    </xf>
    <xf numFmtId="0" fontId="4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horizontal="center" vertical="top"/>
    </xf>
    <xf numFmtId="0" fontId="4" fillId="0" borderId="4" xfId="0" applyFont="1" applyBorder="1" applyAlignment="1">
      <alignment horizontal="center" vertical="top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2" fontId="11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wrapText="1"/>
    </xf>
    <xf numFmtId="0" fontId="11" fillId="0" borderId="6" xfId="0" applyFont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30"/>
  <sheetViews>
    <sheetView tabSelected="1" topLeftCell="A52" workbookViewId="0">
      <selection activeCell="K128" sqref="K128"/>
    </sheetView>
  </sheetViews>
  <sheetFormatPr defaultRowHeight="15" x14ac:dyDescent="0.25"/>
  <cols>
    <col min="2" max="2" width="13.140625" customWidth="1"/>
    <col min="3" max="3" width="9" customWidth="1"/>
    <col min="5" max="5" width="8.5703125" customWidth="1"/>
    <col min="6" max="6" width="10.85546875" customWidth="1"/>
    <col min="7" max="7" width="8.140625" customWidth="1"/>
    <col min="8" max="8" width="10.28515625" customWidth="1"/>
    <col min="9" max="9" width="18.85546875" customWidth="1"/>
    <col min="13" max="13" width="8.28515625" customWidth="1"/>
    <col min="14" max="14" width="12.7109375" customWidth="1"/>
    <col min="15" max="15" width="9.7109375" customWidth="1"/>
    <col min="16" max="16" width="18.28515625" customWidth="1"/>
  </cols>
  <sheetData>
    <row r="1" spans="1:16" ht="18.75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ht="67.5" customHeight="1" x14ac:dyDescent="0.3">
      <c r="A2" s="1"/>
      <c r="B2" s="69" t="s">
        <v>53</v>
      </c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1"/>
      <c r="P2" s="1"/>
    </row>
    <row r="3" spans="1:16" ht="18.75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 ht="18.75" customHeight="1" x14ac:dyDescent="0.3">
      <c r="A4" s="1"/>
      <c r="B4" s="2"/>
      <c r="C4" s="24" t="s">
        <v>86</v>
      </c>
      <c r="D4" s="25"/>
      <c r="E4" s="25"/>
      <c r="F4" s="25"/>
      <c r="G4" s="25"/>
      <c r="H4" s="26"/>
      <c r="I4" s="24" t="s">
        <v>87</v>
      </c>
      <c r="J4" s="25"/>
      <c r="K4" s="25"/>
      <c r="L4" s="25"/>
      <c r="M4" s="25"/>
      <c r="N4" s="26"/>
      <c r="O4" s="1"/>
      <c r="P4" s="1"/>
    </row>
    <row r="5" spans="1:16" ht="112.5" x14ac:dyDescent="0.3">
      <c r="A5" s="1"/>
      <c r="B5" s="3"/>
      <c r="C5" s="3" t="s">
        <v>1</v>
      </c>
      <c r="D5" s="3" t="s">
        <v>2</v>
      </c>
      <c r="E5" s="3" t="s">
        <v>6</v>
      </c>
      <c r="F5" s="3" t="s">
        <v>3</v>
      </c>
      <c r="G5" s="3" t="s">
        <v>4</v>
      </c>
      <c r="H5" s="3" t="s">
        <v>5</v>
      </c>
      <c r="I5" s="3" t="s">
        <v>1</v>
      </c>
      <c r="J5" s="3" t="s">
        <v>2</v>
      </c>
      <c r="K5" s="3" t="s">
        <v>6</v>
      </c>
      <c r="L5" s="3" t="s">
        <v>3</v>
      </c>
      <c r="M5" s="3" t="s">
        <v>4</v>
      </c>
      <c r="N5" s="3" t="s">
        <v>5</v>
      </c>
      <c r="O5" s="1"/>
      <c r="P5" s="1"/>
    </row>
    <row r="6" spans="1:16" ht="18.75" x14ac:dyDescent="0.3">
      <c r="A6" s="1"/>
      <c r="B6" s="2" t="s">
        <v>0</v>
      </c>
      <c r="C6" s="2">
        <v>612</v>
      </c>
      <c r="D6" s="2">
        <v>2729</v>
      </c>
      <c r="E6" s="2">
        <v>31</v>
      </c>
      <c r="F6" s="2">
        <v>37</v>
      </c>
      <c r="G6" s="13">
        <f>E6*100/C6</f>
        <v>5.0653594771241828</v>
      </c>
      <c r="H6" s="13">
        <f>F6*100/D6</f>
        <v>1.355807988274093</v>
      </c>
      <c r="I6" s="2">
        <v>514</v>
      </c>
      <c r="J6" s="2">
        <v>2505</v>
      </c>
      <c r="K6" s="2">
        <v>20</v>
      </c>
      <c r="L6" s="2">
        <v>29</v>
      </c>
      <c r="M6" s="13">
        <f>K6*100/I6</f>
        <v>3.8910505836575875</v>
      </c>
      <c r="N6" s="13">
        <f>L6*100/J6</f>
        <v>1.1576846307385229</v>
      </c>
      <c r="O6" s="1"/>
      <c r="P6" s="1"/>
    </row>
    <row r="7" spans="1:16" ht="18.75" x14ac:dyDescent="0.3">
      <c r="A7" s="1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1"/>
      <c r="P7" s="1"/>
    </row>
    <row r="8" spans="1:16" ht="18.75" x14ac:dyDescent="0.3">
      <c r="A8" s="1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1"/>
      <c r="P8" s="1"/>
    </row>
    <row r="9" spans="1:16" ht="33.75" customHeight="1" x14ac:dyDescent="0.3">
      <c r="A9" s="1"/>
      <c r="B9" s="70" t="s">
        <v>88</v>
      </c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1"/>
      <c r="P9" s="1"/>
    </row>
    <row r="10" spans="1:16" ht="18.75" x14ac:dyDescent="0.3">
      <c r="A10" s="1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1"/>
      <c r="P10" s="1"/>
    </row>
    <row r="11" spans="1:16" ht="46.5" customHeight="1" x14ac:dyDescent="0.3">
      <c r="A11" s="1"/>
      <c r="B11" s="70" t="s">
        <v>89</v>
      </c>
      <c r="C11" s="70"/>
      <c r="D11" s="70"/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1"/>
      <c r="P11" s="1"/>
    </row>
    <row r="12" spans="1:16" ht="18.75" x14ac:dyDescent="0.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6" ht="18.75" x14ac:dyDescent="0.3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6" ht="18.75" x14ac:dyDescent="0.3">
      <c r="A14" s="1"/>
      <c r="B14" s="71" t="s">
        <v>90</v>
      </c>
      <c r="C14" s="71"/>
      <c r="D14" s="71"/>
      <c r="E14" s="71"/>
      <c r="F14" s="71"/>
      <c r="G14" s="71"/>
      <c r="H14" s="71"/>
      <c r="I14" s="71"/>
      <c r="J14" s="71"/>
      <c r="K14" s="71"/>
      <c r="L14" s="71"/>
      <c r="M14" s="71"/>
      <c r="N14" s="71"/>
      <c r="O14" s="1"/>
      <c r="P14" s="1"/>
    </row>
    <row r="15" spans="1:16" ht="18.75" x14ac:dyDescent="0.3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</row>
    <row r="16" spans="1:16" ht="29.25" customHeight="1" x14ac:dyDescent="0.3">
      <c r="A16" s="1"/>
      <c r="B16" s="73" t="s">
        <v>7</v>
      </c>
      <c r="C16" s="73"/>
      <c r="D16" s="73"/>
      <c r="E16" s="73" t="s">
        <v>8</v>
      </c>
      <c r="F16" s="73"/>
      <c r="G16" s="73"/>
      <c r="H16" s="73" t="s">
        <v>9</v>
      </c>
      <c r="I16" s="73"/>
      <c r="J16" s="73"/>
      <c r="K16" s="73" t="s">
        <v>10</v>
      </c>
      <c r="L16" s="73"/>
      <c r="M16" s="73" t="s">
        <v>11</v>
      </c>
      <c r="N16" s="73"/>
      <c r="O16" s="1"/>
      <c r="P16" s="1"/>
    </row>
    <row r="17" spans="1:16" ht="29.25" customHeight="1" x14ac:dyDescent="0.3">
      <c r="A17" s="1"/>
      <c r="B17" s="46" t="s">
        <v>68</v>
      </c>
      <c r="C17" s="47"/>
      <c r="D17" s="47"/>
      <c r="E17" s="47"/>
      <c r="F17" s="47"/>
      <c r="G17" s="47"/>
      <c r="H17" s="47"/>
      <c r="I17" s="47"/>
      <c r="J17" s="47"/>
      <c r="K17" s="47"/>
      <c r="L17" s="47"/>
      <c r="M17" s="47"/>
      <c r="N17" s="48"/>
      <c r="O17" s="1"/>
      <c r="P17" s="1"/>
    </row>
    <row r="18" spans="1:16" ht="3" customHeight="1" x14ac:dyDescent="0.3">
      <c r="A18" s="1"/>
      <c r="B18" s="86" t="s">
        <v>19</v>
      </c>
      <c r="C18" s="87"/>
      <c r="D18" s="88"/>
      <c r="E18" s="86" t="s">
        <v>62</v>
      </c>
      <c r="F18" s="87"/>
      <c r="G18" s="88"/>
      <c r="H18" s="86">
        <v>38</v>
      </c>
      <c r="I18" s="87"/>
      <c r="J18" s="88"/>
      <c r="K18" s="86">
        <v>1</v>
      </c>
      <c r="L18" s="88"/>
      <c r="M18" s="92">
        <f>K18*100/H18</f>
        <v>2.6315789473684212</v>
      </c>
      <c r="N18" s="93"/>
      <c r="O18" s="1"/>
      <c r="P18" s="1"/>
    </row>
    <row r="19" spans="1:16" ht="30.75" customHeight="1" x14ac:dyDescent="0.3">
      <c r="A19" s="1"/>
      <c r="B19" s="89" t="s">
        <v>19</v>
      </c>
      <c r="C19" s="90"/>
      <c r="D19" s="91"/>
      <c r="E19" s="89" t="s">
        <v>62</v>
      </c>
      <c r="F19" s="90"/>
      <c r="G19" s="91"/>
      <c r="H19" s="89">
        <v>23</v>
      </c>
      <c r="I19" s="90"/>
      <c r="J19" s="91"/>
      <c r="K19" s="89">
        <v>1</v>
      </c>
      <c r="L19" s="91"/>
      <c r="M19" s="94">
        <f>K19*100/H19</f>
        <v>4.3478260869565215</v>
      </c>
      <c r="N19" s="95"/>
      <c r="O19" s="1"/>
      <c r="P19" s="1"/>
    </row>
    <row r="20" spans="1:16" ht="29.25" customHeight="1" x14ac:dyDescent="0.3">
      <c r="A20" s="1"/>
      <c r="B20" s="46" t="s">
        <v>15</v>
      </c>
      <c r="C20" s="47"/>
      <c r="D20" s="48"/>
      <c r="E20" s="27"/>
      <c r="F20" s="28"/>
      <c r="G20" s="29"/>
      <c r="H20" s="46">
        <f>H18</f>
        <v>38</v>
      </c>
      <c r="I20" s="47"/>
      <c r="J20" s="48"/>
      <c r="K20" s="46">
        <f>K18</f>
        <v>1</v>
      </c>
      <c r="L20" s="48"/>
      <c r="M20" s="22">
        <v>2.6315789473684212</v>
      </c>
      <c r="N20" s="23"/>
      <c r="O20" s="1"/>
      <c r="P20" s="1"/>
    </row>
    <row r="21" spans="1:16" ht="29.25" customHeight="1" x14ac:dyDescent="0.3">
      <c r="A21" s="1"/>
      <c r="B21" s="19" t="s">
        <v>69</v>
      </c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1"/>
      <c r="O21" s="1"/>
      <c r="P21" s="1"/>
    </row>
    <row r="22" spans="1:16" ht="33" customHeight="1" x14ac:dyDescent="0.3">
      <c r="A22" s="1"/>
      <c r="B22" s="30" t="s">
        <v>19</v>
      </c>
      <c r="C22" s="30"/>
      <c r="D22" s="30"/>
      <c r="E22" s="30" t="s">
        <v>66</v>
      </c>
      <c r="F22" s="30"/>
      <c r="G22" s="30"/>
      <c r="H22" s="31">
        <v>77</v>
      </c>
      <c r="I22" s="32"/>
      <c r="J22" s="33"/>
      <c r="K22" s="31">
        <v>5</v>
      </c>
      <c r="L22" s="33"/>
      <c r="M22" s="34">
        <f>K22*100/H22</f>
        <v>6.4935064935064934</v>
      </c>
      <c r="N22" s="35"/>
      <c r="O22" s="1"/>
      <c r="P22" s="1"/>
    </row>
    <row r="23" spans="1:16" ht="34.5" customHeight="1" x14ac:dyDescent="0.3">
      <c r="A23" s="1"/>
      <c r="B23" s="46" t="s">
        <v>15</v>
      </c>
      <c r="C23" s="28"/>
      <c r="D23" s="29"/>
      <c r="E23" s="27"/>
      <c r="F23" s="28"/>
      <c r="G23" s="29"/>
      <c r="H23" s="19">
        <f>H22</f>
        <v>77</v>
      </c>
      <c r="I23" s="20"/>
      <c r="J23" s="21"/>
      <c r="K23" s="19">
        <f>K22</f>
        <v>5</v>
      </c>
      <c r="L23" s="21"/>
      <c r="M23" s="22">
        <f>K23*100/H23</f>
        <v>6.4935064935064934</v>
      </c>
      <c r="N23" s="23"/>
      <c r="O23" s="1"/>
      <c r="P23" s="1"/>
    </row>
    <row r="24" spans="1:16" ht="29.25" customHeight="1" x14ac:dyDescent="0.3">
      <c r="A24" s="1"/>
      <c r="B24" s="45" t="s">
        <v>20</v>
      </c>
      <c r="C24" s="45"/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1"/>
      <c r="P24" s="1"/>
    </row>
    <row r="25" spans="1:16" ht="29.25" customHeight="1" x14ac:dyDescent="0.3">
      <c r="A25" s="1"/>
      <c r="B25" s="36" t="s">
        <v>70</v>
      </c>
      <c r="C25" s="37"/>
      <c r="D25" s="38"/>
      <c r="E25" s="30" t="s">
        <v>21</v>
      </c>
      <c r="F25" s="30"/>
      <c r="G25" s="30"/>
      <c r="H25" s="31">
        <v>82</v>
      </c>
      <c r="I25" s="32"/>
      <c r="J25" s="33"/>
      <c r="K25" s="31">
        <v>9</v>
      </c>
      <c r="L25" s="33"/>
      <c r="M25" s="34">
        <f>K25*100/H25</f>
        <v>10.975609756097562</v>
      </c>
      <c r="N25" s="35"/>
      <c r="O25" s="1"/>
      <c r="P25" s="1"/>
    </row>
    <row r="26" spans="1:16" ht="29.25" customHeight="1" x14ac:dyDescent="0.3">
      <c r="A26" s="1"/>
      <c r="B26" s="39"/>
      <c r="C26" s="40"/>
      <c r="D26" s="41"/>
      <c r="E26" s="30" t="s">
        <v>57</v>
      </c>
      <c r="F26" s="30"/>
      <c r="G26" s="30"/>
      <c r="H26" s="31">
        <v>27</v>
      </c>
      <c r="I26" s="32"/>
      <c r="J26" s="33"/>
      <c r="K26" s="31">
        <v>5</v>
      </c>
      <c r="L26" s="33"/>
      <c r="M26" s="34">
        <f t="shared" ref="M26:M29" si="0">K26*100/H26</f>
        <v>18.518518518518519</v>
      </c>
      <c r="N26" s="35"/>
      <c r="O26" s="1"/>
      <c r="P26" s="1"/>
    </row>
    <row r="27" spans="1:16" ht="29.25" customHeight="1" x14ac:dyDescent="0.3">
      <c r="A27" s="1"/>
      <c r="B27" s="39"/>
      <c r="C27" s="40"/>
      <c r="D27" s="41"/>
      <c r="E27" s="30" t="s">
        <v>58</v>
      </c>
      <c r="F27" s="30"/>
      <c r="G27" s="30"/>
      <c r="H27" s="31">
        <v>28</v>
      </c>
      <c r="I27" s="32"/>
      <c r="J27" s="33"/>
      <c r="K27" s="31">
        <v>3</v>
      </c>
      <c r="L27" s="33"/>
      <c r="M27" s="34">
        <f t="shared" si="0"/>
        <v>10.714285714285714</v>
      </c>
      <c r="N27" s="35"/>
      <c r="O27" s="1"/>
      <c r="P27" s="1"/>
    </row>
    <row r="28" spans="1:16" ht="18.75" x14ac:dyDescent="0.3">
      <c r="A28" s="1"/>
      <c r="B28" s="42"/>
      <c r="C28" s="43"/>
      <c r="D28" s="44"/>
      <c r="E28" s="27" t="s">
        <v>64</v>
      </c>
      <c r="F28" s="28"/>
      <c r="G28" s="29"/>
      <c r="H28" s="31">
        <v>28</v>
      </c>
      <c r="I28" s="32"/>
      <c r="J28" s="33"/>
      <c r="K28" s="31">
        <v>1</v>
      </c>
      <c r="L28" s="33"/>
      <c r="M28" s="34">
        <f t="shared" si="0"/>
        <v>3.5714285714285716</v>
      </c>
      <c r="N28" s="35"/>
      <c r="O28" s="1"/>
      <c r="P28" s="1"/>
    </row>
    <row r="29" spans="1:16" ht="18.75" x14ac:dyDescent="0.3">
      <c r="A29" s="1"/>
      <c r="B29" s="24" t="s">
        <v>15</v>
      </c>
      <c r="C29" s="25"/>
      <c r="D29" s="26"/>
      <c r="E29" s="27"/>
      <c r="F29" s="28"/>
      <c r="G29" s="29"/>
      <c r="H29" s="19">
        <f>H25+H26+H27+H28</f>
        <v>165</v>
      </c>
      <c r="I29" s="20"/>
      <c r="J29" s="21"/>
      <c r="K29" s="19">
        <f>K25+K26+K27+K28</f>
        <v>18</v>
      </c>
      <c r="L29" s="21"/>
      <c r="M29" s="22">
        <f t="shared" si="0"/>
        <v>10.909090909090908</v>
      </c>
      <c r="N29" s="23"/>
      <c r="O29" s="1"/>
      <c r="P29" s="1"/>
    </row>
    <row r="30" spans="1:16" ht="18.75" x14ac:dyDescent="0.3">
      <c r="A30" s="1"/>
      <c r="B30" s="19" t="s">
        <v>91</v>
      </c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1"/>
      <c r="O30" s="1"/>
      <c r="P30" s="1"/>
    </row>
    <row r="31" spans="1:16" ht="18.75" x14ac:dyDescent="0.3">
      <c r="A31" s="1"/>
      <c r="B31" s="31" t="s">
        <v>33</v>
      </c>
      <c r="C31" s="20"/>
      <c r="D31" s="21"/>
      <c r="E31" s="31" t="s">
        <v>92</v>
      </c>
      <c r="F31" s="32"/>
      <c r="G31" s="33"/>
      <c r="H31" s="31">
        <v>5</v>
      </c>
      <c r="I31" s="32"/>
      <c r="J31" s="33"/>
      <c r="K31" s="31">
        <v>2</v>
      </c>
      <c r="L31" s="33"/>
      <c r="M31" s="34">
        <f>K31*100/H31</f>
        <v>40</v>
      </c>
      <c r="N31" s="35"/>
      <c r="O31" s="1"/>
      <c r="P31" s="1"/>
    </row>
    <row r="32" spans="1:16" ht="24.75" customHeight="1" x14ac:dyDescent="0.3">
      <c r="A32" s="1"/>
      <c r="B32" s="31" t="s">
        <v>34</v>
      </c>
      <c r="C32" s="32"/>
      <c r="D32" s="33"/>
      <c r="E32" s="31" t="s">
        <v>92</v>
      </c>
      <c r="F32" s="32"/>
      <c r="G32" s="33"/>
      <c r="H32" s="31">
        <v>4</v>
      </c>
      <c r="I32" s="32"/>
      <c r="J32" s="33"/>
      <c r="K32" s="31">
        <v>2</v>
      </c>
      <c r="L32" s="33"/>
      <c r="M32" s="34">
        <f>K32*100/H32</f>
        <v>50</v>
      </c>
      <c r="N32" s="35"/>
      <c r="O32" s="1"/>
      <c r="P32" s="1"/>
    </row>
    <row r="33" spans="1:16" ht="21" customHeight="1" x14ac:dyDescent="0.3">
      <c r="A33" s="1"/>
      <c r="B33" s="24" t="s">
        <v>15</v>
      </c>
      <c r="C33" s="25"/>
      <c r="D33" s="26"/>
      <c r="E33" s="27"/>
      <c r="F33" s="28"/>
      <c r="G33" s="29"/>
      <c r="H33" s="19">
        <f>H31+H32</f>
        <v>9</v>
      </c>
      <c r="I33" s="20"/>
      <c r="J33" s="21"/>
      <c r="K33" s="19">
        <f>K31+K32</f>
        <v>4</v>
      </c>
      <c r="L33" s="21"/>
      <c r="M33" s="22">
        <f t="shared" ref="M33" si="1">K33*100/H33</f>
        <v>44.444444444444443</v>
      </c>
      <c r="N33" s="23"/>
      <c r="O33" s="1"/>
      <c r="P33" s="1"/>
    </row>
    <row r="34" spans="1:16" ht="21.75" customHeight="1" x14ac:dyDescent="0.3">
      <c r="A34" s="1"/>
      <c r="B34" s="24" t="s">
        <v>16</v>
      </c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6"/>
      <c r="O34" s="1"/>
      <c r="P34" s="1"/>
    </row>
    <row r="35" spans="1:16" ht="21.75" customHeight="1" x14ac:dyDescent="0.3">
      <c r="A35" s="1"/>
      <c r="B35" s="27" t="s">
        <v>17</v>
      </c>
      <c r="C35" s="28"/>
      <c r="D35" s="29"/>
      <c r="E35" s="27" t="s">
        <v>93</v>
      </c>
      <c r="F35" s="28"/>
      <c r="G35" s="29"/>
      <c r="H35" s="27">
        <v>27</v>
      </c>
      <c r="I35" s="28"/>
      <c r="J35" s="29"/>
      <c r="K35" s="27">
        <v>1</v>
      </c>
      <c r="L35" s="29"/>
      <c r="M35" s="34">
        <f>K35*100/H35</f>
        <v>3.7037037037037037</v>
      </c>
      <c r="N35" s="35"/>
      <c r="O35" s="1"/>
      <c r="P35" s="1"/>
    </row>
    <row r="36" spans="1:16" ht="21.75" customHeight="1" x14ac:dyDescent="0.3">
      <c r="A36" s="1"/>
      <c r="B36" s="24" t="s">
        <v>15</v>
      </c>
      <c r="C36" s="25"/>
      <c r="D36" s="26"/>
      <c r="E36" s="27"/>
      <c r="F36" s="28"/>
      <c r="G36" s="29"/>
      <c r="H36" s="19">
        <f>H35</f>
        <v>27</v>
      </c>
      <c r="I36" s="20"/>
      <c r="J36" s="21"/>
      <c r="K36" s="19">
        <f>K35</f>
        <v>1</v>
      </c>
      <c r="L36" s="21"/>
      <c r="M36" s="22">
        <f t="shared" ref="M36:M37" si="2">K36*100/H36</f>
        <v>3.7037037037037037</v>
      </c>
      <c r="N36" s="23"/>
      <c r="O36" s="1"/>
      <c r="P36" s="1"/>
    </row>
    <row r="37" spans="1:16" ht="21.75" customHeight="1" x14ac:dyDescent="0.3">
      <c r="A37" s="1"/>
      <c r="B37" s="19" t="s">
        <v>22</v>
      </c>
      <c r="C37" s="20"/>
      <c r="D37" s="21"/>
      <c r="E37" s="19"/>
      <c r="F37" s="20"/>
      <c r="G37" s="21"/>
      <c r="H37" s="19">
        <f>H20+H23+H29+H33+H36</f>
        <v>316</v>
      </c>
      <c r="I37" s="20"/>
      <c r="J37" s="21"/>
      <c r="K37" s="19">
        <f>K20+K23+K29+K33+K36</f>
        <v>29</v>
      </c>
      <c r="L37" s="21"/>
      <c r="M37" s="22">
        <f t="shared" si="2"/>
        <v>9.1772151898734169</v>
      </c>
      <c r="N37" s="23"/>
      <c r="O37" s="1"/>
      <c r="P37" s="1"/>
    </row>
    <row r="38" spans="1:16" ht="18.75" x14ac:dyDescent="0.3">
      <c r="A38" s="1"/>
      <c r="B38" s="16"/>
      <c r="C38" s="16"/>
      <c r="D38" s="16"/>
      <c r="E38" s="17"/>
      <c r="F38" s="17"/>
      <c r="G38" s="1"/>
      <c r="H38" s="1"/>
      <c r="I38" s="1"/>
      <c r="J38" s="1"/>
      <c r="K38" s="1"/>
      <c r="L38" s="1"/>
      <c r="M38" s="1"/>
      <c r="N38" s="1"/>
      <c r="O38" s="1"/>
      <c r="P38" s="1"/>
    </row>
    <row r="39" spans="1:16" ht="18.75" x14ac:dyDescent="0.3">
      <c r="A39" s="1"/>
      <c r="B39" s="16"/>
      <c r="C39" s="16"/>
      <c r="D39" s="16"/>
      <c r="E39" s="17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</row>
    <row r="40" spans="1:16" ht="18.75" x14ac:dyDescent="0.3">
      <c r="A40" s="1"/>
      <c r="B40" s="72" t="s">
        <v>94</v>
      </c>
      <c r="C40" s="72"/>
      <c r="D40" s="72"/>
      <c r="E40" s="72"/>
      <c r="F40" s="72"/>
      <c r="G40" s="72"/>
      <c r="H40" s="72"/>
      <c r="I40" s="72"/>
      <c r="J40" s="72"/>
      <c r="K40" s="72"/>
      <c r="L40" s="72"/>
      <c r="M40" s="72"/>
      <c r="N40" s="72"/>
      <c r="O40" s="1"/>
      <c r="P40" s="1"/>
    </row>
    <row r="41" spans="1:16" ht="18.75" x14ac:dyDescent="0.3">
      <c r="A41" s="1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"/>
      <c r="P41" s="1"/>
    </row>
    <row r="42" spans="1:16" ht="18.75" x14ac:dyDescent="0.3">
      <c r="A42" s="1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"/>
      <c r="P42" s="1"/>
    </row>
    <row r="43" spans="1:16" ht="18.75" customHeight="1" x14ac:dyDescent="0.3">
      <c r="A43" s="1"/>
      <c r="B43" s="68" t="s">
        <v>77</v>
      </c>
      <c r="C43" s="68"/>
      <c r="D43" s="68"/>
      <c r="E43" s="68"/>
      <c r="F43" s="68"/>
      <c r="G43" s="68"/>
      <c r="H43" s="68" t="s">
        <v>95</v>
      </c>
      <c r="I43" s="68"/>
      <c r="J43" s="68"/>
      <c r="K43" s="68"/>
      <c r="L43" s="68"/>
      <c r="M43" s="68"/>
      <c r="N43" s="68"/>
      <c r="O43" s="1"/>
      <c r="P43" s="1"/>
    </row>
    <row r="44" spans="1:16" ht="18.75" customHeight="1" x14ac:dyDescent="0.3">
      <c r="A44" s="1"/>
      <c r="B44" s="68" t="s">
        <v>23</v>
      </c>
      <c r="C44" s="68"/>
      <c r="D44" s="68"/>
      <c r="E44" s="68" t="s">
        <v>24</v>
      </c>
      <c r="F44" s="68"/>
      <c r="G44" s="68"/>
      <c r="H44" s="68" t="s">
        <v>23</v>
      </c>
      <c r="I44" s="68"/>
      <c r="J44" s="68"/>
      <c r="K44" s="68"/>
      <c r="L44" s="68" t="s">
        <v>24</v>
      </c>
      <c r="M44" s="68"/>
      <c r="N44" s="68"/>
      <c r="O44" s="1"/>
      <c r="P44" s="1"/>
    </row>
    <row r="45" spans="1:16" ht="18.75" customHeight="1" x14ac:dyDescent="0.3">
      <c r="A45" s="1"/>
      <c r="B45" s="68" t="s">
        <v>25</v>
      </c>
      <c r="C45" s="68"/>
      <c r="D45" s="68"/>
      <c r="E45" s="68" t="s">
        <v>96</v>
      </c>
      <c r="F45" s="68"/>
      <c r="G45" s="68"/>
      <c r="H45" s="68" t="s">
        <v>25</v>
      </c>
      <c r="I45" s="68"/>
      <c r="J45" s="68"/>
      <c r="K45" s="68"/>
      <c r="L45" s="68" t="s">
        <v>97</v>
      </c>
      <c r="M45" s="68"/>
      <c r="N45" s="68"/>
      <c r="O45" s="1"/>
      <c r="P45" s="1"/>
    </row>
    <row r="46" spans="1:16" ht="18.75" customHeight="1" x14ac:dyDescent="0.3">
      <c r="A46" s="1"/>
      <c r="B46" s="49" t="s">
        <v>61</v>
      </c>
      <c r="C46" s="54"/>
      <c r="D46" s="55"/>
      <c r="E46" s="49" t="s">
        <v>81</v>
      </c>
      <c r="F46" s="54"/>
      <c r="G46" s="55"/>
      <c r="H46" s="49" t="s">
        <v>61</v>
      </c>
      <c r="I46" s="54"/>
      <c r="J46" s="54"/>
      <c r="K46" s="55"/>
      <c r="L46" s="49" t="s">
        <v>98</v>
      </c>
      <c r="M46" s="54"/>
      <c r="N46" s="55"/>
      <c r="O46" s="1"/>
      <c r="P46" s="1"/>
    </row>
    <row r="47" spans="1:16" ht="18.75" customHeight="1" x14ac:dyDescent="0.3">
      <c r="A47" s="1"/>
      <c r="B47" s="52" t="s">
        <v>62</v>
      </c>
      <c r="C47" s="50"/>
      <c r="D47" s="51"/>
      <c r="E47" s="52">
        <v>1</v>
      </c>
      <c r="F47" s="50"/>
      <c r="G47" s="51"/>
      <c r="H47" s="52" t="s">
        <v>62</v>
      </c>
      <c r="I47" s="50"/>
      <c r="J47" s="50"/>
      <c r="K47" s="51"/>
      <c r="L47" s="52">
        <v>1</v>
      </c>
      <c r="M47" s="50"/>
      <c r="N47" s="51"/>
      <c r="O47" s="1"/>
      <c r="P47" s="1"/>
    </row>
    <row r="48" spans="1:16" ht="18.75" customHeight="1" x14ac:dyDescent="0.3">
      <c r="A48" s="1"/>
      <c r="B48" s="52" t="s">
        <v>54</v>
      </c>
      <c r="C48" s="50"/>
      <c r="D48" s="51"/>
      <c r="E48" s="52">
        <v>3</v>
      </c>
      <c r="F48" s="50"/>
      <c r="G48" s="51"/>
      <c r="H48" s="52" t="s">
        <v>54</v>
      </c>
      <c r="I48" s="50"/>
      <c r="J48" s="50"/>
      <c r="K48" s="51"/>
      <c r="L48" s="52">
        <v>0</v>
      </c>
      <c r="M48" s="50"/>
      <c r="N48" s="51"/>
      <c r="O48" s="1"/>
      <c r="P48" s="1"/>
    </row>
    <row r="49" spans="1:16" ht="18.75" customHeight="1" x14ac:dyDescent="0.3">
      <c r="A49" s="1"/>
      <c r="B49" s="52" t="s">
        <v>59</v>
      </c>
      <c r="C49" s="50"/>
      <c r="D49" s="51"/>
      <c r="E49" s="52">
        <v>3</v>
      </c>
      <c r="F49" s="50"/>
      <c r="G49" s="51"/>
      <c r="H49" s="52" t="s">
        <v>59</v>
      </c>
      <c r="I49" s="50"/>
      <c r="J49" s="50"/>
      <c r="K49" s="51"/>
      <c r="L49" s="52">
        <v>0</v>
      </c>
      <c r="M49" s="50"/>
      <c r="N49" s="51"/>
      <c r="O49" s="1"/>
      <c r="P49" s="1"/>
    </row>
    <row r="50" spans="1:16" ht="18.75" customHeight="1" x14ac:dyDescent="0.3">
      <c r="A50" s="1"/>
      <c r="B50" s="52" t="s">
        <v>56</v>
      </c>
      <c r="C50" s="50"/>
      <c r="D50" s="51"/>
      <c r="E50" s="52">
        <v>1</v>
      </c>
      <c r="F50" s="50"/>
      <c r="G50" s="51"/>
      <c r="H50" s="52" t="s">
        <v>56</v>
      </c>
      <c r="I50" s="50"/>
      <c r="J50" s="50"/>
      <c r="K50" s="51"/>
      <c r="L50" s="52">
        <v>0</v>
      </c>
      <c r="M50" s="50"/>
      <c r="N50" s="51"/>
      <c r="O50" s="1"/>
      <c r="P50" s="1"/>
    </row>
    <row r="51" spans="1:16" ht="18.75" customHeight="1" x14ac:dyDescent="0.3">
      <c r="A51" s="1"/>
      <c r="B51" s="52" t="s">
        <v>78</v>
      </c>
      <c r="C51" s="50"/>
      <c r="D51" s="51"/>
      <c r="E51" s="52">
        <v>2</v>
      </c>
      <c r="F51" s="50"/>
      <c r="G51" s="51"/>
      <c r="H51" s="52" t="s">
        <v>78</v>
      </c>
      <c r="I51" s="50"/>
      <c r="J51" s="50"/>
      <c r="K51" s="51"/>
      <c r="L51" s="52">
        <v>0</v>
      </c>
      <c r="M51" s="50"/>
      <c r="N51" s="51"/>
      <c r="O51" s="1"/>
      <c r="P51" s="1"/>
    </row>
    <row r="52" spans="1:16" ht="18.75" customHeight="1" x14ac:dyDescent="0.3">
      <c r="A52" s="1"/>
      <c r="B52" s="52" t="s">
        <v>79</v>
      </c>
      <c r="C52" s="50"/>
      <c r="D52" s="51"/>
      <c r="E52" s="52">
        <v>2</v>
      </c>
      <c r="F52" s="50"/>
      <c r="G52" s="51"/>
      <c r="H52" s="52" t="s">
        <v>79</v>
      </c>
      <c r="I52" s="50"/>
      <c r="J52" s="50"/>
      <c r="K52" s="51"/>
      <c r="L52" s="52">
        <v>0</v>
      </c>
      <c r="M52" s="50"/>
      <c r="N52" s="51"/>
      <c r="O52" s="1"/>
      <c r="P52" s="1"/>
    </row>
    <row r="53" spans="1:16" ht="18.75" customHeight="1" x14ac:dyDescent="0.3">
      <c r="A53" s="1"/>
      <c r="B53" s="52" t="s">
        <v>80</v>
      </c>
      <c r="C53" s="50"/>
      <c r="D53" s="51"/>
      <c r="E53" s="52">
        <v>1</v>
      </c>
      <c r="F53" s="50"/>
      <c r="G53" s="51"/>
      <c r="H53" s="52" t="s">
        <v>80</v>
      </c>
      <c r="I53" s="50"/>
      <c r="J53" s="50"/>
      <c r="K53" s="51"/>
      <c r="L53" s="52">
        <v>0</v>
      </c>
      <c r="M53" s="50"/>
      <c r="N53" s="51"/>
      <c r="O53" s="1"/>
      <c r="P53" s="1"/>
    </row>
    <row r="54" spans="1:16" ht="32.25" customHeight="1" x14ac:dyDescent="0.3">
      <c r="A54" s="1"/>
      <c r="B54" s="49" t="s">
        <v>20</v>
      </c>
      <c r="C54" s="54"/>
      <c r="D54" s="55"/>
      <c r="E54" s="49" t="s">
        <v>82</v>
      </c>
      <c r="F54" s="54"/>
      <c r="G54" s="55"/>
      <c r="H54" s="49" t="s">
        <v>20</v>
      </c>
      <c r="I54" s="54"/>
      <c r="J54" s="54"/>
      <c r="K54" s="55"/>
      <c r="L54" s="49" t="s">
        <v>99</v>
      </c>
      <c r="M54" s="54"/>
      <c r="N54" s="55"/>
      <c r="O54" s="1"/>
      <c r="P54" s="1"/>
    </row>
    <row r="55" spans="1:16" ht="33.75" customHeight="1" x14ac:dyDescent="0.3">
      <c r="A55" s="1"/>
      <c r="B55" s="96" t="s">
        <v>63</v>
      </c>
      <c r="C55" s="97"/>
      <c r="D55" s="98"/>
      <c r="E55" s="52">
        <v>3</v>
      </c>
      <c r="F55" s="50"/>
      <c r="G55" s="51"/>
      <c r="H55" s="96" t="s">
        <v>63</v>
      </c>
      <c r="I55" s="99"/>
      <c r="J55" s="99"/>
      <c r="K55" s="100"/>
      <c r="L55" s="52">
        <v>5</v>
      </c>
      <c r="M55" s="50"/>
      <c r="N55" s="51"/>
      <c r="O55" s="1"/>
      <c r="P55" s="1"/>
    </row>
    <row r="56" spans="1:16" ht="23.25" customHeight="1" x14ac:dyDescent="0.3">
      <c r="A56" s="1"/>
      <c r="B56" s="52" t="s">
        <v>58</v>
      </c>
      <c r="C56" s="50"/>
      <c r="D56" s="51"/>
      <c r="E56" s="52">
        <v>3</v>
      </c>
      <c r="F56" s="50"/>
      <c r="G56" s="51"/>
      <c r="H56" s="52" t="s">
        <v>58</v>
      </c>
      <c r="I56" s="50"/>
      <c r="J56" s="50"/>
      <c r="K56" s="51"/>
      <c r="L56" s="52">
        <v>3</v>
      </c>
      <c r="M56" s="50"/>
      <c r="N56" s="51"/>
      <c r="O56" s="1"/>
      <c r="P56" s="1"/>
    </row>
    <row r="57" spans="1:16" ht="27" customHeight="1" x14ac:dyDescent="0.3">
      <c r="A57" s="1"/>
      <c r="B57" s="52" t="s">
        <v>64</v>
      </c>
      <c r="C57" s="50"/>
      <c r="D57" s="51"/>
      <c r="E57" s="52">
        <v>0</v>
      </c>
      <c r="F57" s="50"/>
      <c r="G57" s="51"/>
      <c r="H57" s="52" t="s">
        <v>64</v>
      </c>
      <c r="I57" s="50"/>
      <c r="J57" s="50"/>
      <c r="K57" s="51"/>
      <c r="L57" s="52">
        <v>1</v>
      </c>
      <c r="M57" s="50"/>
      <c r="N57" s="51"/>
      <c r="O57" s="1"/>
      <c r="P57" s="1"/>
    </row>
    <row r="58" spans="1:16" ht="18.75" customHeight="1" x14ac:dyDescent="0.3">
      <c r="A58" s="1"/>
      <c r="B58" s="52" t="s">
        <v>21</v>
      </c>
      <c r="C58" s="50"/>
      <c r="D58" s="51"/>
      <c r="E58" s="52">
        <v>10</v>
      </c>
      <c r="F58" s="50"/>
      <c r="G58" s="51"/>
      <c r="H58" s="52" t="s">
        <v>21</v>
      </c>
      <c r="I58" s="50"/>
      <c r="J58" s="50"/>
      <c r="K58" s="51"/>
      <c r="L58" s="52">
        <v>9</v>
      </c>
      <c r="M58" s="50"/>
      <c r="N58" s="51"/>
      <c r="O58" s="1"/>
      <c r="P58" s="1"/>
    </row>
    <row r="59" spans="1:16" ht="39" customHeight="1" x14ac:dyDescent="0.3">
      <c r="A59" s="1"/>
      <c r="B59" s="49" t="s">
        <v>65</v>
      </c>
      <c r="C59" s="50"/>
      <c r="D59" s="51"/>
      <c r="E59" s="49" t="s">
        <v>83</v>
      </c>
      <c r="F59" s="50"/>
      <c r="G59" s="51"/>
      <c r="H59" s="49" t="s">
        <v>65</v>
      </c>
      <c r="I59" s="54"/>
      <c r="J59" s="54"/>
      <c r="K59" s="55"/>
      <c r="L59" s="49" t="s">
        <v>100</v>
      </c>
      <c r="M59" s="50"/>
      <c r="N59" s="51"/>
      <c r="O59" s="1"/>
      <c r="P59" s="1"/>
    </row>
    <row r="60" spans="1:16" ht="39" customHeight="1" x14ac:dyDescent="0.3">
      <c r="A60" s="1"/>
      <c r="B60" s="52" t="s">
        <v>66</v>
      </c>
      <c r="C60" s="50"/>
      <c r="D60" s="51"/>
      <c r="E60" s="52">
        <v>7</v>
      </c>
      <c r="F60" s="50"/>
      <c r="G60" s="51"/>
      <c r="H60" s="52" t="s">
        <v>66</v>
      </c>
      <c r="I60" s="50"/>
      <c r="J60" s="50"/>
      <c r="K60" s="51"/>
      <c r="L60" s="52">
        <v>5</v>
      </c>
      <c r="M60" s="50"/>
      <c r="N60" s="51"/>
      <c r="O60" s="1"/>
      <c r="P60" s="1"/>
    </row>
    <row r="61" spans="1:16" ht="18.75" customHeight="1" x14ac:dyDescent="0.3">
      <c r="A61" s="1"/>
      <c r="B61" s="49" t="s">
        <v>67</v>
      </c>
      <c r="C61" s="54"/>
      <c r="D61" s="55"/>
      <c r="E61" s="49">
        <v>0</v>
      </c>
      <c r="F61" s="54"/>
      <c r="G61" s="55"/>
      <c r="H61" s="49" t="s">
        <v>67</v>
      </c>
      <c r="I61" s="54"/>
      <c r="J61" s="54"/>
      <c r="K61" s="55"/>
      <c r="L61" s="49" t="s">
        <v>101</v>
      </c>
      <c r="M61" s="54"/>
      <c r="N61" s="55"/>
      <c r="O61" s="1"/>
      <c r="P61" s="1"/>
    </row>
    <row r="62" spans="1:16" ht="18.75" x14ac:dyDescent="0.3">
      <c r="A62" s="1"/>
      <c r="B62" s="52" t="s">
        <v>92</v>
      </c>
      <c r="C62" s="54"/>
      <c r="D62" s="55"/>
      <c r="E62" s="52">
        <v>0</v>
      </c>
      <c r="F62" s="50"/>
      <c r="G62" s="51"/>
      <c r="H62" s="52" t="s">
        <v>92</v>
      </c>
      <c r="I62" s="50"/>
      <c r="J62" s="50"/>
      <c r="K62" s="51"/>
      <c r="L62" s="52">
        <v>4</v>
      </c>
      <c r="M62" s="50"/>
      <c r="N62" s="51"/>
      <c r="O62" s="1"/>
      <c r="P62" s="1"/>
    </row>
    <row r="63" spans="1:16" ht="18.75" customHeight="1" x14ac:dyDescent="0.3">
      <c r="A63" s="1"/>
      <c r="B63" s="68" t="s">
        <v>16</v>
      </c>
      <c r="C63" s="68"/>
      <c r="D63" s="68"/>
      <c r="E63" s="68" t="s">
        <v>84</v>
      </c>
      <c r="F63" s="68"/>
      <c r="G63" s="68"/>
      <c r="H63" s="68" t="s">
        <v>16</v>
      </c>
      <c r="I63" s="68"/>
      <c r="J63" s="68"/>
      <c r="K63" s="68"/>
      <c r="L63" s="68" t="s">
        <v>98</v>
      </c>
      <c r="M63" s="68"/>
      <c r="N63" s="68"/>
      <c r="O63" s="1"/>
      <c r="P63" s="1"/>
    </row>
    <row r="64" spans="1:16" ht="18.75" customHeight="1" x14ac:dyDescent="0.3">
      <c r="A64" s="1"/>
      <c r="B64" s="58" t="s">
        <v>93</v>
      </c>
      <c r="C64" s="54"/>
      <c r="D64" s="55"/>
      <c r="E64" s="58">
        <v>0</v>
      </c>
      <c r="F64" s="56"/>
      <c r="G64" s="57"/>
      <c r="H64" s="58" t="s">
        <v>93</v>
      </c>
      <c r="I64" s="56"/>
      <c r="J64" s="56"/>
      <c r="K64" s="57"/>
      <c r="L64" s="58">
        <v>1</v>
      </c>
      <c r="M64" s="56"/>
      <c r="N64" s="57"/>
      <c r="O64" s="1"/>
      <c r="P64" s="1"/>
    </row>
    <row r="65" spans="1:16" ht="21" customHeight="1" x14ac:dyDescent="0.3">
      <c r="A65" s="1"/>
      <c r="B65" s="74" t="s">
        <v>18</v>
      </c>
      <c r="C65" s="74"/>
      <c r="D65" s="74"/>
      <c r="E65" s="74">
        <v>1</v>
      </c>
      <c r="F65" s="74"/>
      <c r="G65" s="74"/>
      <c r="H65" s="74" t="s">
        <v>18</v>
      </c>
      <c r="I65" s="74"/>
      <c r="J65" s="74"/>
      <c r="K65" s="74"/>
      <c r="L65" s="74">
        <v>0</v>
      </c>
      <c r="M65" s="74"/>
      <c r="N65" s="74"/>
      <c r="O65" s="1"/>
      <c r="P65" s="1"/>
    </row>
    <row r="66" spans="1:16" ht="18.75" x14ac:dyDescent="0.3">
      <c r="A66" s="1"/>
      <c r="B66" s="53"/>
      <c r="C66" s="53"/>
      <c r="D66" s="53"/>
      <c r="E66" s="53"/>
      <c r="F66" s="53"/>
      <c r="G66" s="53"/>
      <c r="H66" s="53"/>
      <c r="I66" s="53"/>
      <c r="J66" s="53"/>
      <c r="K66" s="53"/>
      <c r="L66" s="53"/>
      <c r="M66" s="53"/>
      <c r="N66" s="53"/>
      <c r="O66" s="1"/>
      <c r="P66" s="1"/>
    </row>
    <row r="67" spans="1:16" ht="18.75" x14ac:dyDescent="0.3">
      <c r="A67" s="1"/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"/>
      <c r="P67" s="1"/>
    </row>
    <row r="68" spans="1:16" ht="45.75" customHeight="1" x14ac:dyDescent="0.3">
      <c r="A68" s="1"/>
      <c r="B68" s="75"/>
      <c r="C68" s="75"/>
      <c r="D68" s="75"/>
      <c r="E68" s="75"/>
      <c r="F68" s="75"/>
      <c r="G68" s="75"/>
      <c r="H68" s="75"/>
      <c r="I68" s="75"/>
      <c r="J68" s="75"/>
      <c r="K68" s="75"/>
      <c r="L68" s="75"/>
      <c r="M68" s="75"/>
      <c r="N68" s="75"/>
      <c r="O68" s="1"/>
      <c r="P68" s="1"/>
    </row>
    <row r="69" spans="1:16" ht="18.75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</row>
    <row r="70" spans="1:16" ht="18.75" x14ac:dyDescent="0.3">
      <c r="A70" s="1"/>
      <c r="B70" s="71" t="s">
        <v>26</v>
      </c>
      <c r="C70" s="71"/>
      <c r="D70" s="71"/>
      <c r="E70" s="71"/>
      <c r="F70" s="71"/>
      <c r="G70" s="71"/>
      <c r="H70" s="71"/>
      <c r="I70" s="71"/>
      <c r="J70" s="71"/>
      <c r="K70" s="71"/>
      <c r="L70" s="71"/>
      <c r="M70" s="71"/>
      <c r="N70" s="71"/>
      <c r="O70" s="71"/>
      <c r="P70" s="71"/>
    </row>
    <row r="71" spans="1:16" ht="18.75" x14ac:dyDescent="0.3">
      <c r="A71" s="1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</row>
    <row r="72" spans="1:16" ht="56.25" customHeight="1" x14ac:dyDescent="0.3">
      <c r="A72" s="1"/>
      <c r="B72" s="6" t="s">
        <v>27</v>
      </c>
      <c r="C72" s="76" t="s">
        <v>71</v>
      </c>
      <c r="D72" s="77"/>
      <c r="E72" s="77"/>
      <c r="F72" s="77"/>
      <c r="G72" s="77"/>
      <c r="H72" s="77"/>
      <c r="I72" s="78"/>
      <c r="J72" s="76" t="s">
        <v>102</v>
      </c>
      <c r="K72" s="77"/>
      <c r="L72" s="77"/>
      <c r="M72" s="77"/>
      <c r="N72" s="77"/>
      <c r="O72" s="77"/>
      <c r="P72" s="78"/>
    </row>
    <row r="73" spans="1:16" ht="60" customHeight="1" x14ac:dyDescent="0.3">
      <c r="A73" s="1"/>
      <c r="B73" s="63"/>
      <c r="C73" s="63" t="s">
        <v>28</v>
      </c>
      <c r="D73" s="63" t="s">
        <v>2</v>
      </c>
      <c r="E73" s="63" t="s">
        <v>6</v>
      </c>
      <c r="F73" s="63" t="s">
        <v>3</v>
      </c>
      <c r="G73" s="46" t="s">
        <v>29</v>
      </c>
      <c r="H73" s="48"/>
      <c r="I73" s="63" t="s">
        <v>32</v>
      </c>
      <c r="J73" s="63" t="s">
        <v>28</v>
      </c>
      <c r="K73" s="63" t="s">
        <v>2</v>
      </c>
      <c r="L73" s="63" t="s">
        <v>6</v>
      </c>
      <c r="M73" s="63" t="s">
        <v>3</v>
      </c>
      <c r="N73" s="46" t="s">
        <v>29</v>
      </c>
      <c r="O73" s="48"/>
      <c r="P73" s="63" t="s">
        <v>32</v>
      </c>
    </row>
    <row r="74" spans="1:16" ht="75" x14ac:dyDescent="0.3">
      <c r="A74" s="1"/>
      <c r="B74" s="64"/>
      <c r="C74" s="64"/>
      <c r="D74" s="64"/>
      <c r="E74" s="64"/>
      <c r="F74" s="64"/>
      <c r="G74" s="6" t="s">
        <v>30</v>
      </c>
      <c r="H74" s="6" t="s">
        <v>31</v>
      </c>
      <c r="I74" s="64"/>
      <c r="J74" s="64"/>
      <c r="K74" s="64"/>
      <c r="L74" s="64"/>
      <c r="M74" s="64"/>
      <c r="N74" s="6" t="s">
        <v>30</v>
      </c>
      <c r="O74" s="6" t="s">
        <v>31</v>
      </c>
      <c r="P74" s="64"/>
    </row>
    <row r="75" spans="1:16" ht="18.75" x14ac:dyDescent="0.3">
      <c r="A75" s="1"/>
      <c r="B75" s="6" t="s">
        <v>0</v>
      </c>
      <c r="C75" s="6">
        <v>612</v>
      </c>
      <c r="D75" s="6">
        <v>2729</v>
      </c>
      <c r="E75" s="6">
        <f>E76+E77+E78+E79+E80+E81+E82+E83+E84+E85+E87+E88+E89+E90+E91+E92+E93+E94</f>
        <v>31</v>
      </c>
      <c r="F75" s="6">
        <f>F76+F77+F78+F79+F80+F81+F82+F83+F84+F85+F87+F88+F89+F90+F91+F92+F93+F94</f>
        <v>37</v>
      </c>
      <c r="G75" s="14">
        <f>E75*100/C75</f>
        <v>5.0653594771241828</v>
      </c>
      <c r="H75" s="14">
        <f>F75*100/D75</f>
        <v>1.355807988274093</v>
      </c>
      <c r="I75" s="7"/>
      <c r="J75" s="6">
        <v>514</v>
      </c>
      <c r="K75" s="6">
        <v>2505</v>
      </c>
      <c r="L75" s="6">
        <v>20</v>
      </c>
      <c r="M75" s="6">
        <v>29</v>
      </c>
      <c r="N75" s="14">
        <f>L75*100/J75</f>
        <v>3.8910505836575875</v>
      </c>
      <c r="O75" s="14">
        <f>M75*100/K75</f>
        <v>1.1576846307385229</v>
      </c>
      <c r="P75" s="7"/>
    </row>
    <row r="76" spans="1:16" ht="37.5" x14ac:dyDescent="0.3">
      <c r="A76" s="1"/>
      <c r="B76" s="3" t="s">
        <v>33</v>
      </c>
      <c r="C76" s="3">
        <v>44</v>
      </c>
      <c r="D76" s="3">
        <v>231</v>
      </c>
      <c r="E76" s="3">
        <v>0</v>
      </c>
      <c r="F76" s="3">
        <v>0</v>
      </c>
      <c r="G76" s="15">
        <f>E76*100/C76</f>
        <v>0</v>
      </c>
      <c r="H76" s="15">
        <f t="shared" ref="H76:H80" si="3">F76*100/D76</f>
        <v>0</v>
      </c>
      <c r="I76" s="2" t="s">
        <v>39</v>
      </c>
      <c r="J76" s="3">
        <v>35</v>
      </c>
      <c r="K76" s="3">
        <v>191</v>
      </c>
      <c r="L76" s="3">
        <v>2</v>
      </c>
      <c r="M76" s="3">
        <v>2</v>
      </c>
      <c r="N76" s="15">
        <f>L76*100/J76</f>
        <v>5.7142857142857144</v>
      </c>
      <c r="O76" s="15">
        <f t="shared" ref="O76:O80" si="4">M76*100/K76</f>
        <v>1.0471204188481675</v>
      </c>
      <c r="P76" s="101" t="s">
        <v>106</v>
      </c>
    </row>
    <row r="77" spans="1:16" ht="37.5" x14ac:dyDescent="0.3">
      <c r="A77" s="1"/>
      <c r="B77" s="3" t="s">
        <v>34</v>
      </c>
      <c r="C77" s="3">
        <v>51</v>
      </c>
      <c r="D77" s="3">
        <v>272</v>
      </c>
      <c r="E77" s="3">
        <v>0</v>
      </c>
      <c r="F77" s="3">
        <v>0</v>
      </c>
      <c r="G77" s="15">
        <f t="shared" ref="G77:G80" si="5">E77*100/C77</f>
        <v>0</v>
      </c>
      <c r="H77" s="15">
        <f t="shared" si="3"/>
        <v>0</v>
      </c>
      <c r="I77" s="2" t="s">
        <v>39</v>
      </c>
      <c r="J77" s="3">
        <v>54</v>
      </c>
      <c r="K77" s="3">
        <v>301</v>
      </c>
      <c r="L77" s="3">
        <v>2</v>
      </c>
      <c r="M77" s="3">
        <v>2</v>
      </c>
      <c r="N77" s="15">
        <f t="shared" ref="N77:N80" si="6">L77*100/J77</f>
        <v>3.7037037037037037</v>
      </c>
      <c r="O77" s="15">
        <f t="shared" si="4"/>
        <v>0.66445182724252494</v>
      </c>
      <c r="P77" s="101" t="s">
        <v>106</v>
      </c>
    </row>
    <row r="78" spans="1:16" ht="93.75" x14ac:dyDescent="0.3">
      <c r="A78" s="1"/>
      <c r="B78" s="3" t="s">
        <v>35</v>
      </c>
      <c r="C78" s="3">
        <v>67</v>
      </c>
      <c r="D78" s="3">
        <v>348</v>
      </c>
      <c r="E78" s="3">
        <v>3</v>
      </c>
      <c r="F78" s="3">
        <v>3</v>
      </c>
      <c r="G78" s="15">
        <f t="shared" si="5"/>
        <v>4.4776119402985071</v>
      </c>
      <c r="H78" s="15">
        <f t="shared" si="3"/>
        <v>0.86206896551724133</v>
      </c>
      <c r="I78" s="2" t="s">
        <v>72</v>
      </c>
      <c r="J78" s="3">
        <v>57</v>
      </c>
      <c r="K78" s="3">
        <v>311</v>
      </c>
      <c r="L78" s="3">
        <v>0</v>
      </c>
      <c r="M78" s="3">
        <v>0</v>
      </c>
      <c r="N78" s="15">
        <f t="shared" si="6"/>
        <v>0</v>
      </c>
      <c r="O78" s="15">
        <f t="shared" si="4"/>
        <v>0</v>
      </c>
      <c r="P78" s="2" t="s">
        <v>39</v>
      </c>
    </row>
    <row r="79" spans="1:16" ht="37.5" x14ac:dyDescent="0.3">
      <c r="A79" s="1"/>
      <c r="B79" s="3" t="s">
        <v>36</v>
      </c>
      <c r="C79" s="3">
        <v>3</v>
      </c>
      <c r="D79" s="3">
        <v>15</v>
      </c>
      <c r="E79" s="3">
        <v>0</v>
      </c>
      <c r="F79" s="3">
        <v>0</v>
      </c>
      <c r="G79" s="15">
        <f t="shared" si="5"/>
        <v>0</v>
      </c>
      <c r="H79" s="15">
        <f t="shared" si="3"/>
        <v>0</v>
      </c>
      <c r="I79" s="2" t="s">
        <v>39</v>
      </c>
      <c r="J79" s="3">
        <v>0</v>
      </c>
      <c r="K79" s="3">
        <v>0</v>
      </c>
      <c r="L79" s="3">
        <v>0</v>
      </c>
      <c r="M79" s="3">
        <v>0</v>
      </c>
      <c r="N79" s="15">
        <v>0</v>
      </c>
      <c r="O79" s="15">
        <v>0</v>
      </c>
      <c r="P79" s="2" t="s">
        <v>39</v>
      </c>
    </row>
    <row r="80" spans="1:16" ht="37.5" x14ac:dyDescent="0.3">
      <c r="A80" s="1"/>
      <c r="B80" s="3" t="s">
        <v>37</v>
      </c>
      <c r="C80" s="3">
        <v>3</v>
      </c>
      <c r="D80" s="3">
        <v>15</v>
      </c>
      <c r="E80" s="3">
        <v>0</v>
      </c>
      <c r="F80" s="3">
        <v>0</v>
      </c>
      <c r="G80" s="15">
        <f t="shared" si="5"/>
        <v>0</v>
      </c>
      <c r="H80" s="15">
        <f t="shared" si="3"/>
        <v>0</v>
      </c>
      <c r="I80" s="2" t="s">
        <v>39</v>
      </c>
      <c r="J80" s="3">
        <v>1</v>
      </c>
      <c r="K80" s="3">
        <v>5</v>
      </c>
      <c r="L80" s="3">
        <v>0</v>
      </c>
      <c r="M80" s="3">
        <v>0</v>
      </c>
      <c r="N80" s="15">
        <f t="shared" si="6"/>
        <v>0</v>
      </c>
      <c r="O80" s="15">
        <f t="shared" si="4"/>
        <v>0</v>
      </c>
      <c r="P80" s="2" t="s">
        <v>39</v>
      </c>
    </row>
    <row r="81" spans="1:16" ht="35.25" customHeight="1" x14ac:dyDescent="0.3">
      <c r="A81" s="1"/>
      <c r="B81" s="3" t="s">
        <v>38</v>
      </c>
      <c r="C81" s="3">
        <v>1</v>
      </c>
      <c r="D81" s="3">
        <v>5</v>
      </c>
      <c r="E81" s="3">
        <v>0</v>
      </c>
      <c r="F81" s="3">
        <v>0</v>
      </c>
      <c r="G81" s="15">
        <f>IFERROR(E81*100/C81,0)</f>
        <v>0</v>
      </c>
      <c r="H81" s="15">
        <f>IFERROR(F81*100/D81,0)</f>
        <v>0</v>
      </c>
      <c r="I81" s="2" t="s">
        <v>39</v>
      </c>
      <c r="J81" s="3">
        <v>2</v>
      </c>
      <c r="K81" s="3">
        <v>10</v>
      </c>
      <c r="L81" s="3">
        <v>0</v>
      </c>
      <c r="M81" s="3">
        <v>0</v>
      </c>
      <c r="N81" s="15">
        <f>IFERROR(L81*100/J81,0)</f>
        <v>0</v>
      </c>
      <c r="O81" s="15">
        <f>IFERROR(M81*100/K81,0)</f>
        <v>0</v>
      </c>
      <c r="P81" s="2" t="s">
        <v>39</v>
      </c>
    </row>
    <row r="82" spans="1:16" ht="168.75" x14ac:dyDescent="0.3">
      <c r="A82" s="1"/>
      <c r="B82" s="3" t="s">
        <v>19</v>
      </c>
      <c r="C82" s="3">
        <v>95</v>
      </c>
      <c r="D82" s="3">
        <v>383</v>
      </c>
      <c r="E82" s="3">
        <v>11</v>
      </c>
      <c r="F82" s="3">
        <v>11</v>
      </c>
      <c r="G82" s="15">
        <f t="shared" ref="G82:H94" si="7">IFERROR(E82*100/C82,0)</f>
        <v>11.578947368421053</v>
      </c>
      <c r="H82" s="15">
        <f t="shared" si="7"/>
        <v>2.8720626631853787</v>
      </c>
      <c r="I82" s="2" t="s">
        <v>73</v>
      </c>
      <c r="J82" s="3">
        <v>99</v>
      </c>
      <c r="K82" s="3">
        <v>449</v>
      </c>
      <c r="L82" s="3">
        <v>6</v>
      </c>
      <c r="M82" s="3">
        <v>6</v>
      </c>
      <c r="N82" s="15">
        <f t="shared" ref="N82:O94" si="8">IFERROR(L82*100/J82,0)</f>
        <v>6.0606060606060606</v>
      </c>
      <c r="O82" s="15">
        <f t="shared" si="8"/>
        <v>1.3363028953229399</v>
      </c>
      <c r="P82" s="101" t="s">
        <v>103</v>
      </c>
    </row>
    <row r="83" spans="1:16" ht="93.75" x14ac:dyDescent="0.3">
      <c r="A83" s="1"/>
      <c r="B83" s="3" t="s">
        <v>40</v>
      </c>
      <c r="C83" s="3">
        <v>19</v>
      </c>
      <c r="D83" s="3">
        <v>86</v>
      </c>
      <c r="E83" s="3">
        <v>0</v>
      </c>
      <c r="F83" s="3">
        <v>0</v>
      </c>
      <c r="G83" s="15">
        <f t="shared" si="7"/>
        <v>0</v>
      </c>
      <c r="H83" s="15">
        <f t="shared" si="7"/>
        <v>0</v>
      </c>
      <c r="I83" s="2" t="s">
        <v>39</v>
      </c>
      <c r="J83" s="3">
        <v>4</v>
      </c>
      <c r="K83" s="3">
        <v>20</v>
      </c>
      <c r="L83" s="3">
        <v>0</v>
      </c>
      <c r="M83" s="3">
        <v>0</v>
      </c>
      <c r="N83" s="15">
        <f t="shared" si="8"/>
        <v>0</v>
      </c>
      <c r="O83" s="15">
        <f t="shared" si="8"/>
        <v>0</v>
      </c>
      <c r="P83" s="2" t="s">
        <v>39</v>
      </c>
    </row>
    <row r="84" spans="1:16" ht="75" x14ac:dyDescent="0.3">
      <c r="A84" s="1"/>
      <c r="B84" s="3" t="s">
        <v>41</v>
      </c>
      <c r="C84" s="3">
        <v>12</v>
      </c>
      <c r="D84" s="3">
        <v>47</v>
      </c>
      <c r="E84" s="3">
        <v>0</v>
      </c>
      <c r="F84" s="3">
        <v>0</v>
      </c>
      <c r="G84" s="15">
        <f t="shared" si="7"/>
        <v>0</v>
      </c>
      <c r="H84" s="15">
        <f t="shared" si="7"/>
        <v>0</v>
      </c>
      <c r="I84" s="2" t="s">
        <v>39</v>
      </c>
      <c r="J84" s="3">
        <v>11</v>
      </c>
      <c r="K84" s="3">
        <v>61</v>
      </c>
      <c r="L84" s="3">
        <v>0</v>
      </c>
      <c r="M84" s="3">
        <v>0</v>
      </c>
      <c r="N84" s="15">
        <f t="shared" si="8"/>
        <v>0</v>
      </c>
      <c r="O84" s="15">
        <f t="shared" si="8"/>
        <v>0</v>
      </c>
      <c r="P84" s="2" t="s">
        <v>39</v>
      </c>
    </row>
    <row r="85" spans="1:16" ht="37.5" x14ac:dyDescent="0.3">
      <c r="A85" s="1"/>
      <c r="B85" s="3" t="s">
        <v>42</v>
      </c>
      <c r="C85" s="3">
        <v>31</v>
      </c>
      <c r="D85" s="3">
        <v>104</v>
      </c>
      <c r="E85" s="3">
        <v>1</v>
      </c>
      <c r="F85" s="3">
        <v>1</v>
      </c>
      <c r="G85" s="15">
        <f t="shared" si="7"/>
        <v>3.225806451612903</v>
      </c>
      <c r="H85" s="15">
        <f t="shared" si="7"/>
        <v>0.96153846153846156</v>
      </c>
      <c r="I85" s="2" t="s">
        <v>46</v>
      </c>
      <c r="J85" s="3">
        <v>33</v>
      </c>
      <c r="K85" s="3">
        <v>108</v>
      </c>
      <c r="L85" s="3">
        <v>0</v>
      </c>
      <c r="M85" s="3">
        <v>0</v>
      </c>
      <c r="N85" s="15">
        <f t="shared" si="8"/>
        <v>0</v>
      </c>
      <c r="O85" s="15">
        <f t="shared" si="8"/>
        <v>0</v>
      </c>
      <c r="P85" s="2" t="s">
        <v>39</v>
      </c>
    </row>
    <row r="86" spans="1:16" ht="56.25" x14ac:dyDescent="0.3">
      <c r="A86" s="1"/>
      <c r="B86" s="3" t="s">
        <v>104</v>
      </c>
      <c r="C86" s="3">
        <v>0</v>
      </c>
      <c r="D86" s="3">
        <v>0</v>
      </c>
      <c r="E86" s="3">
        <v>0</v>
      </c>
      <c r="F86" s="3">
        <v>0</v>
      </c>
      <c r="G86" s="15">
        <f t="shared" si="7"/>
        <v>0</v>
      </c>
      <c r="H86" s="15">
        <f t="shared" si="7"/>
        <v>0</v>
      </c>
      <c r="I86" s="2" t="s">
        <v>39</v>
      </c>
      <c r="J86" s="3">
        <v>2</v>
      </c>
      <c r="K86" s="3">
        <v>8</v>
      </c>
      <c r="L86" s="3">
        <v>0</v>
      </c>
      <c r="M86" s="3">
        <v>0</v>
      </c>
      <c r="N86" s="15">
        <f t="shared" si="8"/>
        <v>0</v>
      </c>
      <c r="O86" s="15">
        <f t="shared" si="8"/>
        <v>0</v>
      </c>
      <c r="P86" s="2" t="s">
        <v>39</v>
      </c>
    </row>
    <row r="87" spans="1:16" ht="75" x14ac:dyDescent="0.3">
      <c r="A87" s="1"/>
      <c r="B87" s="3" t="s">
        <v>43</v>
      </c>
      <c r="C87" s="3">
        <v>17</v>
      </c>
      <c r="D87" s="3">
        <v>46</v>
      </c>
      <c r="E87" s="3">
        <v>0</v>
      </c>
      <c r="F87" s="3">
        <v>0</v>
      </c>
      <c r="G87" s="15">
        <f t="shared" si="7"/>
        <v>0</v>
      </c>
      <c r="H87" s="15">
        <f t="shared" si="7"/>
        <v>0</v>
      </c>
      <c r="I87" s="2" t="s">
        <v>39</v>
      </c>
      <c r="J87" s="3">
        <v>5</v>
      </c>
      <c r="K87" s="3">
        <v>19</v>
      </c>
      <c r="L87" s="3">
        <v>0</v>
      </c>
      <c r="M87" s="3">
        <v>0</v>
      </c>
      <c r="N87" s="15">
        <f t="shared" si="8"/>
        <v>0</v>
      </c>
      <c r="O87" s="15">
        <f t="shared" si="8"/>
        <v>0</v>
      </c>
      <c r="P87" s="2" t="s">
        <v>39</v>
      </c>
    </row>
    <row r="88" spans="1:16" ht="93.75" x14ac:dyDescent="0.3">
      <c r="A88" s="1"/>
      <c r="B88" s="3" t="s">
        <v>44</v>
      </c>
      <c r="C88" s="3">
        <v>1</v>
      </c>
      <c r="D88" s="3">
        <v>5</v>
      </c>
      <c r="E88" s="3">
        <v>0</v>
      </c>
      <c r="F88" s="3">
        <v>0</v>
      </c>
      <c r="G88" s="15">
        <f t="shared" si="7"/>
        <v>0</v>
      </c>
      <c r="H88" s="15">
        <f t="shared" si="7"/>
        <v>0</v>
      </c>
      <c r="I88" s="2" t="s">
        <v>39</v>
      </c>
      <c r="J88" s="3">
        <v>0</v>
      </c>
      <c r="K88" s="3">
        <v>0</v>
      </c>
      <c r="L88" s="3">
        <v>0</v>
      </c>
      <c r="M88" s="3">
        <v>0</v>
      </c>
      <c r="N88" s="15">
        <f t="shared" si="8"/>
        <v>0</v>
      </c>
      <c r="O88" s="15">
        <f t="shared" si="8"/>
        <v>0</v>
      </c>
      <c r="P88" s="2" t="s">
        <v>39</v>
      </c>
    </row>
    <row r="89" spans="1:16" ht="112.5" x14ac:dyDescent="0.3">
      <c r="A89" s="1"/>
      <c r="B89" s="3" t="s">
        <v>45</v>
      </c>
      <c r="C89" s="3">
        <v>1</v>
      </c>
      <c r="D89" s="3">
        <v>4</v>
      </c>
      <c r="E89" s="3">
        <v>0</v>
      </c>
      <c r="F89" s="3">
        <v>0</v>
      </c>
      <c r="G89" s="15">
        <f t="shared" si="7"/>
        <v>0</v>
      </c>
      <c r="H89" s="15">
        <f t="shared" si="7"/>
        <v>0</v>
      </c>
      <c r="I89" s="2" t="s">
        <v>39</v>
      </c>
      <c r="J89" s="3">
        <v>0</v>
      </c>
      <c r="K89" s="3">
        <v>0</v>
      </c>
      <c r="L89" s="3">
        <v>0</v>
      </c>
      <c r="M89" s="3">
        <v>0</v>
      </c>
      <c r="N89" s="15">
        <f t="shared" si="8"/>
        <v>0</v>
      </c>
      <c r="O89" s="15">
        <f t="shared" si="8"/>
        <v>0</v>
      </c>
      <c r="P89" s="2" t="s">
        <v>39</v>
      </c>
    </row>
    <row r="90" spans="1:16" ht="311.25" customHeight="1" x14ac:dyDescent="0.3">
      <c r="A90" s="1"/>
      <c r="B90" s="3" t="s">
        <v>13</v>
      </c>
      <c r="C90" s="3">
        <v>42</v>
      </c>
      <c r="D90" s="3">
        <v>219</v>
      </c>
      <c r="E90" s="3">
        <v>0</v>
      </c>
      <c r="F90" s="3">
        <v>0</v>
      </c>
      <c r="G90" s="15">
        <f t="shared" si="7"/>
        <v>0</v>
      </c>
      <c r="H90" s="15">
        <f t="shared" si="7"/>
        <v>0</v>
      </c>
      <c r="I90" s="2" t="s">
        <v>39</v>
      </c>
      <c r="J90" s="3">
        <v>30</v>
      </c>
      <c r="K90" s="3">
        <v>156</v>
      </c>
      <c r="L90" s="3">
        <v>0</v>
      </c>
      <c r="M90" s="3">
        <v>0</v>
      </c>
      <c r="N90" s="15">
        <f t="shared" si="8"/>
        <v>0</v>
      </c>
      <c r="O90" s="15">
        <f t="shared" si="8"/>
        <v>0</v>
      </c>
      <c r="P90" s="2" t="s">
        <v>39</v>
      </c>
    </row>
    <row r="91" spans="1:16" ht="206.25" x14ac:dyDescent="0.3">
      <c r="A91" s="1"/>
      <c r="B91" s="3" t="s">
        <v>12</v>
      </c>
      <c r="C91" s="3">
        <v>126</v>
      </c>
      <c r="D91" s="3">
        <v>650</v>
      </c>
      <c r="E91" s="3">
        <v>14</v>
      </c>
      <c r="F91" s="3">
        <v>20</v>
      </c>
      <c r="G91" s="15">
        <f t="shared" si="7"/>
        <v>11.111111111111111</v>
      </c>
      <c r="H91" s="15">
        <f t="shared" si="7"/>
        <v>3.0769230769230771</v>
      </c>
      <c r="I91" s="2" t="s">
        <v>76</v>
      </c>
      <c r="J91" s="3">
        <v>107</v>
      </c>
      <c r="K91" s="3">
        <v>573</v>
      </c>
      <c r="L91" s="3">
        <v>9</v>
      </c>
      <c r="M91" s="3">
        <v>18</v>
      </c>
      <c r="N91" s="15">
        <f t="shared" si="8"/>
        <v>8.4112149532710276</v>
      </c>
      <c r="O91" s="15">
        <f t="shared" si="8"/>
        <v>3.1413612565445028</v>
      </c>
      <c r="P91" s="101" t="s">
        <v>105</v>
      </c>
    </row>
    <row r="92" spans="1:16" ht="18.75" x14ac:dyDescent="0.3">
      <c r="A92" s="1"/>
      <c r="B92" s="3" t="s">
        <v>47</v>
      </c>
      <c r="C92" s="3">
        <v>4</v>
      </c>
      <c r="D92" s="3">
        <v>18</v>
      </c>
      <c r="E92" s="3">
        <v>1</v>
      </c>
      <c r="F92" s="3">
        <v>1</v>
      </c>
      <c r="G92" s="15">
        <f t="shared" si="7"/>
        <v>25</v>
      </c>
      <c r="H92" s="15">
        <f t="shared" si="7"/>
        <v>5.5555555555555554</v>
      </c>
      <c r="I92" s="2" t="s">
        <v>74</v>
      </c>
      <c r="J92" s="3">
        <v>4</v>
      </c>
      <c r="K92" s="3">
        <v>20</v>
      </c>
      <c r="L92" s="3">
        <v>0</v>
      </c>
      <c r="M92" s="3">
        <v>0</v>
      </c>
      <c r="N92" s="15">
        <f t="shared" si="8"/>
        <v>0</v>
      </c>
      <c r="O92" s="15">
        <f t="shared" si="8"/>
        <v>0</v>
      </c>
      <c r="P92" s="2" t="s">
        <v>39</v>
      </c>
    </row>
    <row r="93" spans="1:16" ht="37.5" x14ac:dyDescent="0.3">
      <c r="A93" s="1"/>
      <c r="B93" s="3" t="s">
        <v>14</v>
      </c>
      <c r="C93" s="3">
        <v>22</v>
      </c>
      <c r="D93" s="3">
        <v>113</v>
      </c>
      <c r="E93" s="3">
        <v>1</v>
      </c>
      <c r="F93" s="3">
        <v>1</v>
      </c>
      <c r="G93" s="15">
        <f t="shared" si="7"/>
        <v>4.5454545454545459</v>
      </c>
      <c r="H93" s="15">
        <f t="shared" si="7"/>
        <v>0.88495575221238942</v>
      </c>
      <c r="I93" s="2" t="s">
        <v>75</v>
      </c>
      <c r="J93" s="3">
        <v>21</v>
      </c>
      <c r="K93" s="3">
        <v>113</v>
      </c>
      <c r="L93" s="3">
        <v>0</v>
      </c>
      <c r="M93" s="3">
        <v>0</v>
      </c>
      <c r="N93" s="15">
        <f t="shared" si="8"/>
        <v>0</v>
      </c>
      <c r="O93" s="15">
        <f t="shared" si="8"/>
        <v>0</v>
      </c>
      <c r="P93" s="2" t="s">
        <v>39</v>
      </c>
    </row>
    <row r="94" spans="1:16" ht="18.75" x14ac:dyDescent="0.3">
      <c r="A94" s="1"/>
      <c r="B94" s="3" t="s">
        <v>17</v>
      </c>
      <c r="C94" s="3">
        <v>73</v>
      </c>
      <c r="D94" s="3">
        <v>168</v>
      </c>
      <c r="E94" s="3">
        <v>0</v>
      </c>
      <c r="F94" s="3">
        <v>0</v>
      </c>
      <c r="G94" s="15">
        <f t="shared" si="7"/>
        <v>0</v>
      </c>
      <c r="H94" s="15">
        <f t="shared" si="7"/>
        <v>0</v>
      </c>
      <c r="I94" s="2" t="s">
        <v>39</v>
      </c>
      <c r="J94" s="3">
        <v>49</v>
      </c>
      <c r="K94" s="3">
        <v>160</v>
      </c>
      <c r="L94" s="3">
        <v>1</v>
      </c>
      <c r="M94" s="3">
        <v>1</v>
      </c>
      <c r="N94" s="15">
        <f t="shared" si="8"/>
        <v>2.0408163265306123</v>
      </c>
      <c r="O94" s="15">
        <f t="shared" si="8"/>
        <v>0.625</v>
      </c>
      <c r="P94" s="2" t="s">
        <v>107</v>
      </c>
    </row>
    <row r="95" spans="1:16" ht="18.75" x14ac:dyDescent="0.3">
      <c r="A95" s="1"/>
      <c r="B95" s="8"/>
      <c r="C95" s="8"/>
      <c r="D95" s="8"/>
      <c r="E95" s="8"/>
      <c r="F95" s="8"/>
      <c r="G95" s="9"/>
      <c r="H95" s="9"/>
      <c r="I95" s="8"/>
      <c r="J95" s="8"/>
      <c r="K95" s="8"/>
      <c r="L95" s="8"/>
      <c r="M95" s="8"/>
      <c r="N95" s="9"/>
      <c r="O95" s="9"/>
      <c r="P95" s="8"/>
    </row>
    <row r="96" spans="1:16" ht="18.75" customHeight="1" x14ac:dyDescent="0.25">
      <c r="B96" s="62" t="s">
        <v>48</v>
      </c>
      <c r="C96" s="62"/>
      <c r="D96" s="62"/>
      <c r="E96" s="62"/>
      <c r="F96" s="62"/>
      <c r="G96" s="62"/>
      <c r="H96" s="62"/>
      <c r="I96" s="62"/>
      <c r="J96" s="62"/>
      <c r="K96" s="62"/>
      <c r="L96" s="62"/>
      <c r="M96" s="62"/>
      <c r="N96" s="62"/>
      <c r="O96" s="62"/>
    </row>
    <row r="97" spans="2:15" ht="18.75" customHeight="1" x14ac:dyDescent="0.25">
      <c r="B97" s="80" t="s">
        <v>7</v>
      </c>
      <c r="C97" s="80"/>
      <c r="D97" s="80" t="s">
        <v>23</v>
      </c>
      <c r="E97" s="80"/>
      <c r="F97" s="80"/>
      <c r="G97" s="79" t="s">
        <v>9</v>
      </c>
      <c r="H97" s="79"/>
      <c r="I97" s="80" t="s">
        <v>51</v>
      </c>
      <c r="J97" s="80"/>
      <c r="K97" s="80" t="s">
        <v>49</v>
      </c>
      <c r="L97" s="80"/>
      <c r="M97" s="80" t="s">
        <v>50</v>
      </c>
      <c r="N97" s="80"/>
      <c r="O97" s="80"/>
    </row>
    <row r="98" spans="2:15" ht="18.75" customHeight="1" x14ac:dyDescent="0.25">
      <c r="B98" s="65" t="s">
        <v>33</v>
      </c>
      <c r="C98" s="65"/>
      <c r="D98" s="65" t="s">
        <v>92</v>
      </c>
      <c r="E98" s="65"/>
      <c r="F98" s="65"/>
      <c r="G98" s="59">
        <v>5</v>
      </c>
      <c r="H98" s="59"/>
      <c r="I98" s="59">
        <v>2</v>
      </c>
      <c r="J98" s="59"/>
      <c r="K98" s="66">
        <f t="shared" ref="K98:K106" si="9">I98*100/G98</f>
        <v>40</v>
      </c>
      <c r="L98" s="66"/>
      <c r="M98" s="65" t="s">
        <v>85</v>
      </c>
      <c r="N98" s="65"/>
      <c r="O98" s="65"/>
    </row>
    <row r="99" spans="2:15" ht="18.75" customHeight="1" x14ac:dyDescent="0.25">
      <c r="B99" s="81" t="s">
        <v>34</v>
      </c>
      <c r="C99" s="83"/>
      <c r="D99" s="81" t="s">
        <v>92</v>
      </c>
      <c r="E99" s="82"/>
      <c r="F99" s="83"/>
      <c r="G99" s="60">
        <v>4</v>
      </c>
      <c r="H99" s="61"/>
      <c r="I99" s="60">
        <v>2</v>
      </c>
      <c r="J99" s="61"/>
      <c r="K99" s="66">
        <f t="shared" si="9"/>
        <v>50</v>
      </c>
      <c r="L99" s="66"/>
      <c r="M99" s="65" t="s">
        <v>85</v>
      </c>
      <c r="N99" s="65"/>
      <c r="O99" s="65"/>
    </row>
    <row r="100" spans="2:15" ht="18.75" customHeight="1" x14ac:dyDescent="0.3">
      <c r="B100" s="105" t="s">
        <v>19</v>
      </c>
      <c r="C100" s="106"/>
      <c r="D100" s="67" t="s">
        <v>108</v>
      </c>
      <c r="E100" s="67"/>
      <c r="F100" s="67"/>
      <c r="G100" s="67">
        <v>77</v>
      </c>
      <c r="H100" s="67"/>
      <c r="I100" s="67">
        <v>5</v>
      </c>
      <c r="J100" s="67"/>
      <c r="K100" s="66">
        <f t="shared" si="9"/>
        <v>6.4935064935064934</v>
      </c>
      <c r="L100" s="66"/>
      <c r="M100" s="30" t="s">
        <v>109</v>
      </c>
      <c r="N100" s="67"/>
      <c r="O100" s="67"/>
    </row>
    <row r="101" spans="2:15" ht="36" customHeight="1" x14ac:dyDescent="0.3">
      <c r="B101" s="107"/>
      <c r="C101" s="108"/>
      <c r="D101" s="27" t="s">
        <v>62</v>
      </c>
      <c r="E101" s="28"/>
      <c r="F101" s="29"/>
      <c r="G101" s="31">
        <v>38</v>
      </c>
      <c r="H101" s="33"/>
      <c r="I101" s="31">
        <v>1</v>
      </c>
      <c r="J101" s="33"/>
      <c r="K101" s="66">
        <f t="shared" si="9"/>
        <v>2.6315789473684212</v>
      </c>
      <c r="L101" s="66"/>
      <c r="M101" s="31" t="s">
        <v>110</v>
      </c>
      <c r="N101" s="32"/>
      <c r="O101" s="33"/>
    </row>
    <row r="102" spans="2:15" ht="18.75" customHeight="1" x14ac:dyDescent="0.3">
      <c r="B102" s="36" t="s">
        <v>55</v>
      </c>
      <c r="C102" s="38"/>
      <c r="D102" s="31" t="s">
        <v>21</v>
      </c>
      <c r="E102" s="32"/>
      <c r="F102" s="33"/>
      <c r="G102" s="31">
        <v>82</v>
      </c>
      <c r="H102" s="33"/>
      <c r="I102" s="31">
        <v>9</v>
      </c>
      <c r="J102" s="33"/>
      <c r="K102" s="66">
        <f t="shared" si="9"/>
        <v>10.975609756097562</v>
      </c>
      <c r="L102" s="66"/>
      <c r="M102" s="109" t="s">
        <v>111</v>
      </c>
      <c r="N102" s="103"/>
      <c r="O102" s="104"/>
    </row>
    <row r="103" spans="2:15" ht="18.75" customHeight="1" x14ac:dyDescent="0.3">
      <c r="B103" s="39"/>
      <c r="C103" s="41"/>
      <c r="D103" s="31" t="s">
        <v>57</v>
      </c>
      <c r="E103" s="32"/>
      <c r="F103" s="33"/>
      <c r="G103" s="31">
        <v>27</v>
      </c>
      <c r="H103" s="33"/>
      <c r="I103" s="31">
        <v>5</v>
      </c>
      <c r="J103" s="33"/>
      <c r="K103" s="84">
        <f t="shared" si="9"/>
        <v>18.518518518518519</v>
      </c>
      <c r="L103" s="85"/>
      <c r="M103" s="109" t="s">
        <v>112</v>
      </c>
      <c r="N103" s="103"/>
      <c r="O103" s="104"/>
    </row>
    <row r="104" spans="2:15" ht="18.75" customHeight="1" x14ac:dyDescent="0.3">
      <c r="B104" s="39"/>
      <c r="C104" s="41"/>
      <c r="D104" s="31" t="s">
        <v>64</v>
      </c>
      <c r="E104" s="32"/>
      <c r="F104" s="33"/>
      <c r="G104" s="31">
        <v>28</v>
      </c>
      <c r="H104" s="33"/>
      <c r="I104" s="31">
        <v>1</v>
      </c>
      <c r="J104" s="33"/>
      <c r="K104" s="84">
        <f t="shared" si="9"/>
        <v>3.5714285714285716</v>
      </c>
      <c r="L104" s="85"/>
      <c r="M104" s="109" t="s">
        <v>60</v>
      </c>
      <c r="N104" s="110"/>
      <c r="O104" s="111"/>
    </row>
    <row r="105" spans="2:15" ht="18.75" customHeight="1" x14ac:dyDescent="0.3">
      <c r="B105" s="42"/>
      <c r="C105" s="44"/>
      <c r="D105" s="31" t="s">
        <v>58</v>
      </c>
      <c r="E105" s="32"/>
      <c r="F105" s="33"/>
      <c r="G105" s="31">
        <v>28</v>
      </c>
      <c r="H105" s="33"/>
      <c r="I105" s="31">
        <v>3</v>
      </c>
      <c r="J105" s="33"/>
      <c r="K105" s="84">
        <f t="shared" si="9"/>
        <v>10.714285714285714</v>
      </c>
      <c r="L105" s="85"/>
      <c r="M105" s="109" t="s">
        <v>113</v>
      </c>
      <c r="N105" s="103"/>
      <c r="O105" s="104"/>
    </row>
    <row r="106" spans="2:15" ht="18.75" x14ac:dyDescent="0.3">
      <c r="B106" s="60" t="s">
        <v>17</v>
      </c>
      <c r="C106" s="61"/>
      <c r="D106" s="31" t="s">
        <v>93</v>
      </c>
      <c r="E106" s="32"/>
      <c r="F106" s="33"/>
      <c r="G106" s="31">
        <v>27</v>
      </c>
      <c r="H106" s="33"/>
      <c r="I106" s="31">
        <v>1</v>
      </c>
      <c r="J106" s="33"/>
      <c r="K106" s="84">
        <f t="shared" si="9"/>
        <v>3.7037037037037037</v>
      </c>
      <c r="L106" s="85"/>
      <c r="M106" s="102" t="s">
        <v>52</v>
      </c>
      <c r="N106" s="103"/>
      <c r="O106" s="104"/>
    </row>
    <row r="110" spans="2:15" ht="18.75" x14ac:dyDescent="0.25">
      <c r="B110" s="112" t="s">
        <v>114</v>
      </c>
      <c r="C110" s="113"/>
      <c r="D110" s="113"/>
      <c r="E110" s="113"/>
      <c r="F110" s="113"/>
      <c r="G110" s="113"/>
      <c r="H110" s="113"/>
      <c r="I110" s="114"/>
    </row>
    <row r="111" spans="2:15" ht="110.25" x14ac:dyDescent="0.25">
      <c r="B111" s="115" t="s">
        <v>115</v>
      </c>
      <c r="C111" s="115" t="s">
        <v>116</v>
      </c>
      <c r="D111" s="115" t="s">
        <v>117</v>
      </c>
      <c r="E111" s="115" t="s">
        <v>118</v>
      </c>
      <c r="F111" s="115" t="s">
        <v>119</v>
      </c>
      <c r="G111" s="115" t="s">
        <v>120</v>
      </c>
      <c r="H111" s="115" t="s">
        <v>121</v>
      </c>
      <c r="I111" s="115" t="s">
        <v>122</v>
      </c>
    </row>
    <row r="112" spans="2:15" ht="15.75" x14ac:dyDescent="0.25">
      <c r="B112" s="116" t="s">
        <v>123</v>
      </c>
      <c r="C112" s="116"/>
      <c r="D112" s="116"/>
      <c r="E112" s="116"/>
      <c r="F112" s="116"/>
      <c r="G112" s="116"/>
      <c r="H112" s="116"/>
      <c r="I112" s="116"/>
    </row>
    <row r="113" spans="2:9" ht="31.5" x14ac:dyDescent="0.25">
      <c r="B113" s="115" t="s">
        <v>124</v>
      </c>
      <c r="C113" s="117">
        <v>41</v>
      </c>
      <c r="D113" s="117">
        <v>2</v>
      </c>
      <c r="E113" s="117">
        <v>6.9</v>
      </c>
      <c r="F113" s="117">
        <v>41</v>
      </c>
      <c r="G113" s="117">
        <v>2</v>
      </c>
      <c r="H113" s="117">
        <v>6.9</v>
      </c>
      <c r="I113" s="117" t="s">
        <v>125</v>
      </c>
    </row>
    <row r="114" spans="2:9" ht="31.5" x14ac:dyDescent="0.25">
      <c r="B114" s="115" t="s">
        <v>126</v>
      </c>
      <c r="C114" s="117">
        <v>2</v>
      </c>
      <c r="D114" s="117">
        <v>0</v>
      </c>
      <c r="E114" s="117">
        <v>0</v>
      </c>
      <c r="F114" s="117">
        <v>2</v>
      </c>
      <c r="G114" s="117">
        <v>0</v>
      </c>
      <c r="H114" s="117">
        <v>0</v>
      </c>
      <c r="I114" s="117"/>
    </row>
    <row r="115" spans="2:9" ht="47.25" x14ac:dyDescent="0.25">
      <c r="B115" s="115" t="s">
        <v>127</v>
      </c>
      <c r="C115" s="117">
        <v>27</v>
      </c>
      <c r="D115" s="117">
        <v>1</v>
      </c>
      <c r="E115" s="117">
        <v>3.7</v>
      </c>
      <c r="F115" s="117">
        <v>27</v>
      </c>
      <c r="G115" s="117">
        <v>1</v>
      </c>
      <c r="H115" s="117">
        <v>3.7</v>
      </c>
      <c r="I115" s="117" t="s">
        <v>128</v>
      </c>
    </row>
    <row r="116" spans="2:9" ht="47.25" x14ac:dyDescent="0.25">
      <c r="B116" s="115" t="s">
        <v>129</v>
      </c>
      <c r="C116" s="117">
        <v>10</v>
      </c>
      <c r="D116" s="117">
        <v>2</v>
      </c>
      <c r="E116" s="117">
        <v>20</v>
      </c>
      <c r="F116" s="117">
        <v>10</v>
      </c>
      <c r="G116" s="117">
        <v>2</v>
      </c>
      <c r="H116" s="117">
        <v>20</v>
      </c>
      <c r="I116" s="117" t="s">
        <v>130</v>
      </c>
    </row>
    <row r="117" spans="2:9" x14ac:dyDescent="0.25">
      <c r="B117" s="118" t="s">
        <v>131</v>
      </c>
      <c r="C117" s="116">
        <f>C113+C114+C115+C116</f>
        <v>80</v>
      </c>
      <c r="D117" s="116">
        <f>D113+D114+D115+D116</f>
        <v>5</v>
      </c>
      <c r="E117" s="116">
        <f>D117*100/C117</f>
        <v>6.25</v>
      </c>
      <c r="F117" s="116">
        <f>F113+F114+F115+F116</f>
        <v>80</v>
      </c>
      <c r="G117" s="116">
        <f>G113+G114+G115+G116</f>
        <v>5</v>
      </c>
      <c r="H117" s="116">
        <f>G117*100/F117</f>
        <v>6.25</v>
      </c>
      <c r="I117" s="119" t="s">
        <v>132</v>
      </c>
    </row>
    <row r="118" spans="2:9" x14ac:dyDescent="0.25">
      <c r="B118" s="118"/>
      <c r="C118" s="116"/>
      <c r="D118" s="116"/>
      <c r="E118" s="116"/>
      <c r="F118" s="116"/>
      <c r="G118" s="116"/>
      <c r="H118" s="116"/>
      <c r="I118" s="120"/>
    </row>
    <row r="119" spans="2:9" x14ac:dyDescent="0.25">
      <c r="B119" s="118"/>
      <c r="C119" s="116"/>
      <c r="D119" s="116"/>
      <c r="E119" s="116"/>
      <c r="F119" s="116"/>
      <c r="G119" s="116"/>
      <c r="H119" s="116"/>
      <c r="I119" s="121"/>
    </row>
    <row r="123" spans="2:9" ht="18.75" x14ac:dyDescent="0.3">
      <c r="B123" s="46" t="s">
        <v>133</v>
      </c>
      <c r="C123" s="47"/>
      <c r="D123" s="47"/>
      <c r="E123" s="47"/>
      <c r="F123" s="47"/>
      <c r="G123" s="47"/>
      <c r="H123" s="47"/>
      <c r="I123" s="48"/>
    </row>
    <row r="124" spans="2:9" ht="110.25" x14ac:dyDescent="0.25">
      <c r="B124" s="117" t="s">
        <v>115</v>
      </c>
      <c r="C124" s="117" t="s">
        <v>116</v>
      </c>
      <c r="D124" s="117" t="s">
        <v>117</v>
      </c>
      <c r="E124" s="117" t="s">
        <v>118</v>
      </c>
      <c r="F124" s="117" t="s">
        <v>119</v>
      </c>
      <c r="G124" s="117" t="s">
        <v>120</v>
      </c>
      <c r="H124" s="117" t="s">
        <v>121</v>
      </c>
      <c r="I124" s="117" t="s">
        <v>122</v>
      </c>
    </row>
    <row r="125" spans="2:9" ht="15.75" x14ac:dyDescent="0.25">
      <c r="B125" s="122" t="s">
        <v>123</v>
      </c>
      <c r="C125" s="123"/>
      <c r="D125" s="123"/>
      <c r="E125" s="123"/>
      <c r="F125" s="123"/>
      <c r="G125" s="123"/>
      <c r="H125" s="123"/>
      <c r="I125" s="124"/>
    </row>
    <row r="126" spans="2:9" ht="63" x14ac:dyDescent="0.25">
      <c r="B126" s="117" t="s">
        <v>124</v>
      </c>
      <c r="C126" s="125">
        <v>37</v>
      </c>
      <c r="D126" s="125">
        <v>3</v>
      </c>
      <c r="E126" s="126">
        <f>D126*100/C126</f>
        <v>8.1081081081081088</v>
      </c>
      <c r="F126" s="125">
        <v>75</v>
      </c>
      <c r="G126" s="125">
        <v>6</v>
      </c>
      <c r="H126" s="125">
        <f>G126*100/F126</f>
        <v>8</v>
      </c>
      <c r="I126" s="127" t="s">
        <v>134</v>
      </c>
    </row>
    <row r="127" spans="2:9" ht="31.5" x14ac:dyDescent="0.25">
      <c r="B127" s="117" t="s">
        <v>126</v>
      </c>
      <c r="C127" s="125">
        <v>19</v>
      </c>
      <c r="D127" s="125">
        <v>1</v>
      </c>
      <c r="E127" s="126">
        <f t="shared" ref="E127:E130" si="10">D127*100/C127</f>
        <v>5.2631578947368425</v>
      </c>
      <c r="F127" s="125">
        <v>39</v>
      </c>
      <c r="G127" s="125">
        <v>2</v>
      </c>
      <c r="H127" s="126">
        <f t="shared" ref="H127:H130" si="11">G127*100/F127</f>
        <v>5.1282051282051286</v>
      </c>
      <c r="I127" s="127" t="s">
        <v>135</v>
      </c>
    </row>
    <row r="128" spans="2:9" ht="126" x14ac:dyDescent="0.25">
      <c r="B128" s="117" t="s">
        <v>127</v>
      </c>
      <c r="C128" s="125">
        <v>24</v>
      </c>
      <c r="D128" s="125">
        <v>4</v>
      </c>
      <c r="E128" s="126">
        <f t="shared" si="10"/>
        <v>16.666666666666668</v>
      </c>
      <c r="F128" s="125">
        <v>48</v>
      </c>
      <c r="G128" s="125">
        <v>7</v>
      </c>
      <c r="H128" s="126">
        <f t="shared" si="11"/>
        <v>14.583333333333334</v>
      </c>
      <c r="I128" s="117" t="s">
        <v>136</v>
      </c>
    </row>
    <row r="129" spans="2:9" ht="63" x14ac:dyDescent="0.25">
      <c r="B129" s="117" t="s">
        <v>129</v>
      </c>
      <c r="C129" s="128">
        <v>2</v>
      </c>
      <c r="D129" s="128">
        <v>1</v>
      </c>
      <c r="E129" s="126">
        <f t="shared" si="10"/>
        <v>50</v>
      </c>
      <c r="F129" s="128">
        <v>8</v>
      </c>
      <c r="G129" s="128">
        <v>3</v>
      </c>
      <c r="H129" s="125">
        <f t="shared" si="11"/>
        <v>37.5</v>
      </c>
      <c r="I129" s="127" t="s">
        <v>137</v>
      </c>
    </row>
    <row r="130" spans="2:9" ht="126" x14ac:dyDescent="0.25">
      <c r="B130" s="129" t="s">
        <v>131</v>
      </c>
      <c r="C130" s="130">
        <f>C126+C127+C128+C129</f>
        <v>82</v>
      </c>
      <c r="D130" s="130">
        <f>D126+D127+D128+D129</f>
        <v>9</v>
      </c>
      <c r="E130" s="131">
        <f t="shared" si="10"/>
        <v>10.975609756097562</v>
      </c>
      <c r="F130" s="130">
        <f>F126+F127+F128+F129</f>
        <v>170</v>
      </c>
      <c r="G130" s="130">
        <f>G126+G127+G128+G129</f>
        <v>18</v>
      </c>
      <c r="H130" s="131">
        <f t="shared" si="11"/>
        <v>10.588235294117647</v>
      </c>
      <c r="I130" s="18" t="s">
        <v>138</v>
      </c>
    </row>
  </sheetData>
  <mergeCells count="269">
    <mergeCell ref="B123:I123"/>
    <mergeCell ref="B125:I125"/>
    <mergeCell ref="B112:I112"/>
    <mergeCell ref="B117:B119"/>
    <mergeCell ref="C117:C119"/>
    <mergeCell ref="D117:D119"/>
    <mergeCell ref="E117:E119"/>
    <mergeCell ref="F117:F119"/>
    <mergeCell ref="G117:G119"/>
    <mergeCell ref="H117:H119"/>
    <mergeCell ref="I117:I119"/>
    <mergeCell ref="B100:C101"/>
    <mergeCell ref="B102:C105"/>
    <mergeCell ref="D102:F102"/>
    <mergeCell ref="G102:H102"/>
    <mergeCell ref="I102:J102"/>
    <mergeCell ref="K102:L102"/>
    <mergeCell ref="M102:O102"/>
    <mergeCell ref="B106:C106"/>
    <mergeCell ref="B110:I110"/>
    <mergeCell ref="E22:G22"/>
    <mergeCell ref="E23:G23"/>
    <mergeCell ref="H22:J22"/>
    <mergeCell ref="H23:J23"/>
    <mergeCell ref="K22:L22"/>
    <mergeCell ref="K23:L23"/>
    <mergeCell ref="M22:N22"/>
    <mergeCell ref="M23:N23"/>
    <mergeCell ref="E25:G25"/>
    <mergeCell ref="H25:J25"/>
    <mergeCell ref="D106:F106"/>
    <mergeCell ref="G106:H106"/>
    <mergeCell ref="I106:J106"/>
    <mergeCell ref="K106:L106"/>
    <mergeCell ref="M106:O106"/>
    <mergeCell ref="D105:F105"/>
    <mergeCell ref="G105:H105"/>
    <mergeCell ref="I105:J105"/>
    <mergeCell ref="K105:L105"/>
    <mergeCell ref="M105:O105"/>
    <mergeCell ref="B53:D53"/>
    <mergeCell ref="E52:G52"/>
    <mergeCell ref="E53:G53"/>
    <mergeCell ref="H52:K52"/>
    <mergeCell ref="H53:K53"/>
    <mergeCell ref="L52:N52"/>
    <mergeCell ref="L53:N53"/>
    <mergeCell ref="K25:L25"/>
    <mergeCell ref="E64:G64"/>
    <mergeCell ref="H63:K63"/>
    <mergeCell ref="H64:K64"/>
    <mergeCell ref="L63:N63"/>
    <mergeCell ref="L64:N64"/>
    <mergeCell ref="B51:D51"/>
    <mergeCell ref="E51:G51"/>
    <mergeCell ref="H51:K51"/>
    <mergeCell ref="M25:N25"/>
    <mergeCell ref="G97:H97"/>
    <mergeCell ref="I97:J97"/>
    <mergeCell ref="K97:L97"/>
    <mergeCell ref="M97:O97"/>
    <mergeCell ref="D100:F100"/>
    <mergeCell ref="G100:H100"/>
    <mergeCell ref="I100:J100"/>
    <mergeCell ref="K100:L100"/>
    <mergeCell ref="D99:F99"/>
    <mergeCell ref="G99:H99"/>
    <mergeCell ref="I99:J99"/>
    <mergeCell ref="K99:L99"/>
    <mergeCell ref="M99:O99"/>
    <mergeCell ref="D98:F98"/>
    <mergeCell ref="G98:H98"/>
    <mergeCell ref="I98:J98"/>
    <mergeCell ref="K98:L98"/>
    <mergeCell ref="M98:O98"/>
    <mergeCell ref="B97:C97"/>
    <mergeCell ref="D97:F97"/>
    <mergeCell ref="B98:C98"/>
    <mergeCell ref="B99:C99"/>
    <mergeCell ref="N73:O73"/>
    <mergeCell ref="P73:P74"/>
    <mergeCell ref="B61:D61"/>
    <mergeCell ref="E61:G61"/>
    <mergeCell ref="H61:K61"/>
    <mergeCell ref="L61:N61"/>
    <mergeCell ref="B62:D62"/>
    <mergeCell ref="E62:G62"/>
    <mergeCell ref="H62:K62"/>
    <mergeCell ref="L62:N62"/>
    <mergeCell ref="B68:N68"/>
    <mergeCell ref="B70:P70"/>
    <mergeCell ref="C72:I72"/>
    <mergeCell ref="J72:P72"/>
    <mergeCell ref="B73:B74"/>
    <mergeCell ref="C73:C74"/>
    <mergeCell ref="D73:D74"/>
    <mergeCell ref="E73:E74"/>
    <mergeCell ref="F73:F74"/>
    <mergeCell ref="G73:H73"/>
    <mergeCell ref="I73:I74"/>
    <mergeCell ref="H58:K58"/>
    <mergeCell ref="L58:N58"/>
    <mergeCell ref="H55:K55"/>
    <mergeCell ref="L55:N55"/>
    <mergeCell ref="E56:G56"/>
    <mergeCell ref="E57:G57"/>
    <mergeCell ref="H56:K56"/>
    <mergeCell ref="H57:K57"/>
    <mergeCell ref="L56:N56"/>
    <mergeCell ref="L57:N57"/>
    <mergeCell ref="B44:D44"/>
    <mergeCell ref="E44:G44"/>
    <mergeCell ref="H44:K44"/>
    <mergeCell ref="L44:N44"/>
    <mergeCell ref="B45:D45"/>
    <mergeCell ref="E45:G45"/>
    <mergeCell ref="H45:K45"/>
    <mergeCell ref="L45:N45"/>
    <mergeCell ref="B54:D54"/>
    <mergeCell ref="E54:G54"/>
    <mergeCell ref="H54:K54"/>
    <mergeCell ref="L54:N54"/>
    <mergeCell ref="H46:K46"/>
    <mergeCell ref="H47:K47"/>
    <mergeCell ref="H48:K48"/>
    <mergeCell ref="H50:K50"/>
    <mergeCell ref="L47:N47"/>
    <mergeCell ref="L48:N48"/>
    <mergeCell ref="L50:N50"/>
    <mergeCell ref="L46:N46"/>
    <mergeCell ref="H49:K49"/>
    <mergeCell ref="L49:N49"/>
    <mergeCell ref="L51:N51"/>
    <mergeCell ref="B52:D52"/>
    <mergeCell ref="B43:G43"/>
    <mergeCell ref="H43:N43"/>
    <mergeCell ref="C4:H4"/>
    <mergeCell ref="I4:N4"/>
    <mergeCell ref="B2:N2"/>
    <mergeCell ref="B9:N9"/>
    <mergeCell ref="B11:N11"/>
    <mergeCell ref="B14:N14"/>
    <mergeCell ref="B40:N40"/>
    <mergeCell ref="K16:L16"/>
    <mergeCell ref="M16:N16"/>
    <mergeCell ref="B16:D16"/>
    <mergeCell ref="E16:G16"/>
    <mergeCell ref="H16:J16"/>
    <mergeCell ref="B29:D29"/>
    <mergeCell ref="B18:D19"/>
    <mergeCell ref="E29:G29"/>
    <mergeCell ref="H29:J29"/>
    <mergeCell ref="K29:L29"/>
    <mergeCell ref="M29:N29"/>
    <mergeCell ref="B30:N30"/>
    <mergeCell ref="M103:O103"/>
    <mergeCell ref="D104:F104"/>
    <mergeCell ref="G104:H104"/>
    <mergeCell ref="I104:J104"/>
    <mergeCell ref="D103:F103"/>
    <mergeCell ref="G103:H103"/>
    <mergeCell ref="I103:J103"/>
    <mergeCell ref="K103:L103"/>
    <mergeCell ref="K101:L101"/>
    <mergeCell ref="M101:O101"/>
    <mergeCell ref="G101:H101"/>
    <mergeCell ref="I101:J101"/>
    <mergeCell ref="D101:F101"/>
    <mergeCell ref="M104:O104"/>
    <mergeCell ref="K104:L104"/>
    <mergeCell ref="B46:D46"/>
    <mergeCell ref="B50:D50"/>
    <mergeCell ref="E46:G46"/>
    <mergeCell ref="E50:G50"/>
    <mergeCell ref="B47:D47"/>
    <mergeCell ref="B48:D48"/>
    <mergeCell ref="E47:G47"/>
    <mergeCell ref="E48:G48"/>
    <mergeCell ref="B49:D49"/>
    <mergeCell ref="E49:G49"/>
    <mergeCell ref="B55:D55"/>
    <mergeCell ref="E55:G55"/>
    <mergeCell ref="B56:D56"/>
    <mergeCell ref="B57:D57"/>
    <mergeCell ref="B58:D58"/>
    <mergeCell ref="E58:G58"/>
    <mergeCell ref="B96:O96"/>
    <mergeCell ref="J73:J74"/>
    <mergeCell ref="K73:K74"/>
    <mergeCell ref="L73:L74"/>
    <mergeCell ref="M73:M74"/>
    <mergeCell ref="M100:O100"/>
    <mergeCell ref="L59:N59"/>
    <mergeCell ref="L60:N60"/>
    <mergeCell ref="B66:D66"/>
    <mergeCell ref="E66:G66"/>
    <mergeCell ref="H66:K66"/>
    <mergeCell ref="L66:N66"/>
    <mergeCell ref="B65:D65"/>
    <mergeCell ref="E65:G65"/>
    <mergeCell ref="H65:K65"/>
    <mergeCell ref="L65:N65"/>
    <mergeCell ref="B59:D59"/>
    <mergeCell ref="B60:D60"/>
    <mergeCell ref="E59:G59"/>
    <mergeCell ref="E60:G60"/>
    <mergeCell ref="H59:K59"/>
    <mergeCell ref="H60:K60"/>
    <mergeCell ref="B63:D63"/>
    <mergeCell ref="B64:D64"/>
    <mergeCell ref="E63:G63"/>
    <mergeCell ref="B17:N17"/>
    <mergeCell ref="E20:G20"/>
    <mergeCell ref="H20:J20"/>
    <mergeCell ref="K20:L20"/>
    <mergeCell ref="M20:N20"/>
    <mergeCell ref="E18:G19"/>
    <mergeCell ref="H18:J19"/>
    <mergeCell ref="K18:L19"/>
    <mergeCell ref="M18:N19"/>
    <mergeCell ref="B20:D20"/>
    <mergeCell ref="B21:N21"/>
    <mergeCell ref="B22:D22"/>
    <mergeCell ref="B23:D23"/>
    <mergeCell ref="B24:N24"/>
    <mergeCell ref="E27:G27"/>
    <mergeCell ref="H27:J27"/>
    <mergeCell ref="K27:L27"/>
    <mergeCell ref="M27:N27"/>
    <mergeCell ref="E26:G26"/>
    <mergeCell ref="H26:J26"/>
    <mergeCell ref="K26:L26"/>
    <mergeCell ref="M26:N26"/>
    <mergeCell ref="B25:D28"/>
    <mergeCell ref="E28:G28"/>
    <mergeCell ref="H28:J28"/>
    <mergeCell ref="K28:L28"/>
    <mergeCell ref="M28:N28"/>
    <mergeCell ref="B33:D33"/>
    <mergeCell ref="E33:G33"/>
    <mergeCell ref="H33:J33"/>
    <mergeCell ref="K33:L33"/>
    <mergeCell ref="M33:N33"/>
    <mergeCell ref="B32:D32"/>
    <mergeCell ref="E32:G32"/>
    <mergeCell ref="H32:J32"/>
    <mergeCell ref="K32:L32"/>
    <mergeCell ref="M32:N32"/>
    <mergeCell ref="B31:D31"/>
    <mergeCell ref="E31:G31"/>
    <mergeCell ref="H31:J31"/>
    <mergeCell ref="K31:L31"/>
    <mergeCell ref="M31:N31"/>
    <mergeCell ref="E37:G37"/>
    <mergeCell ref="H37:J37"/>
    <mergeCell ref="K37:L37"/>
    <mergeCell ref="M37:N37"/>
    <mergeCell ref="B34:N34"/>
    <mergeCell ref="E35:G35"/>
    <mergeCell ref="E36:G36"/>
    <mergeCell ref="H35:J35"/>
    <mergeCell ref="H36:J36"/>
    <mergeCell ref="K35:L35"/>
    <mergeCell ref="K36:L36"/>
    <mergeCell ref="M35:N35"/>
    <mergeCell ref="M36:N36"/>
    <mergeCell ref="B35:D35"/>
    <mergeCell ref="B36:D36"/>
    <mergeCell ref="B37:D37"/>
  </mergeCells>
  <pageMargins left="0.7" right="0.7" top="0.75" bottom="0.75" header="0.3" footer="0.3"/>
  <pageSetup paperSize="9" scale="5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2024-04-09T08:52:11Z</dcterms:modified>
</cp:coreProperties>
</file>